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guzman\Desktop\DOSSIER JIGG\06 INVERSIONES\6.2 INVERSIONES DEL FRUV\EXCEL\"/>
    </mc:Choice>
  </mc:AlternateContent>
  <xr:revisionPtr revIDLastSave="0" documentId="13_ncr:1_{48C14221-0E29-41D5-AB6D-7B23E9FDBFFB}" xr6:coauthVersionLast="36" xr6:coauthVersionMax="47" xr10:uidLastSave="{00000000-0000-0000-0000-000000000000}"/>
  <bookViews>
    <workbookView xWindow="-120" yWindow="-120" windowWidth="29040" windowHeight="15720" firstSheet="1" activeTab="1" xr2:uid="{0FFECF43-8F4D-4C42-A4E8-AA18D23044A4}"/>
  </bookViews>
  <sheets>
    <sheet name="CARATULA" sheetId="10" state="hidden" r:id="rId1"/>
    <sheet name="2017" sheetId="2" r:id="rId2"/>
    <sheet name="2018" sheetId="3" r:id="rId3"/>
    <sheet name="2019" sheetId="5" r:id="rId4"/>
    <sheet name="2020" sheetId="6" r:id="rId5"/>
    <sheet name="2021" sheetId="7" r:id="rId6"/>
    <sheet name="2022" sheetId="8" r:id="rId7"/>
    <sheet name="2023" sheetId="9" r:id="rId8"/>
    <sheet name="2024" sheetId="11" r:id="rId9"/>
  </sheets>
  <definedNames>
    <definedName name="_xlnm.Print_Area" localSheetId="1">'2017'!$B$3:$N$19</definedName>
    <definedName name="_xlnm.Print_Area" localSheetId="2">'2018'!$B$1:$N$19</definedName>
    <definedName name="_xlnm.Print_Area" localSheetId="3">'2019'!$B$1:$M$19</definedName>
    <definedName name="_xlnm.Print_Area" localSheetId="4">'2020'!$B$1:$N$19</definedName>
    <definedName name="_xlnm.Print_Area" localSheetId="5">'2021'!$B$1:$N$19</definedName>
    <definedName name="_xlnm.Print_Area" localSheetId="6">'2022'!$B$1:$N$19</definedName>
    <definedName name="_xlnm.Print_Area" localSheetId="7">'2023'!$B$1:$N$19</definedName>
    <definedName name="_xlnm.Print_Area" localSheetId="8">'2024'!$B$1:$N$19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1" l="1"/>
  <c r="M15" i="11"/>
  <c r="L15" i="11"/>
  <c r="K15" i="11"/>
  <c r="J15" i="11"/>
  <c r="I15" i="11"/>
  <c r="H15" i="11"/>
  <c r="G15" i="11"/>
  <c r="G18" i="11" s="1"/>
  <c r="F15" i="11"/>
  <c r="E15" i="11"/>
  <c r="E18" i="11" s="1"/>
  <c r="D15" i="11"/>
  <c r="D18" i="11" s="1"/>
  <c r="C15" i="11"/>
  <c r="C18" i="11" s="1"/>
  <c r="N17" i="11"/>
  <c r="N18" i="11" s="1"/>
  <c r="M17" i="11"/>
  <c r="L17" i="11"/>
  <c r="K17" i="11"/>
  <c r="J17" i="11"/>
  <c r="J18" i="11" s="1"/>
  <c r="H17" i="11"/>
  <c r="G17" i="11"/>
  <c r="F17" i="11"/>
  <c r="F18" i="11" s="1"/>
  <c r="E17" i="11"/>
  <c r="D17" i="11"/>
  <c r="C17" i="11"/>
  <c r="I18" i="11"/>
  <c r="M18" i="11" l="1"/>
  <c r="K18" i="11"/>
  <c r="H18" i="11"/>
  <c r="L18" i="11"/>
  <c r="G18" i="7"/>
  <c r="C18" i="7"/>
  <c r="F18" i="7"/>
  <c r="E18" i="7"/>
  <c r="D18" i="7"/>
  <c r="D17" i="7"/>
  <c r="E17" i="7"/>
  <c r="F17" i="7"/>
  <c r="G17" i="7"/>
  <c r="H17" i="7"/>
  <c r="I17" i="7"/>
  <c r="J17" i="7"/>
  <c r="K17" i="7"/>
  <c r="L17" i="7"/>
  <c r="M17" i="7"/>
  <c r="N17" i="7"/>
  <c r="N17" i="9" l="1"/>
  <c r="M17" i="9"/>
  <c r="L17" i="9"/>
  <c r="K17" i="9"/>
  <c r="J17" i="9"/>
  <c r="H17" i="9"/>
  <c r="G17" i="9"/>
  <c r="F17" i="9"/>
  <c r="E17" i="9"/>
  <c r="D17" i="9"/>
  <c r="C17" i="9"/>
  <c r="N15" i="9"/>
  <c r="M15" i="9"/>
  <c r="L15" i="9"/>
  <c r="K15" i="9"/>
  <c r="J15" i="9"/>
  <c r="I15" i="9"/>
  <c r="H15" i="9"/>
  <c r="G15" i="9"/>
  <c r="F15" i="9"/>
  <c r="E15" i="9"/>
  <c r="D15" i="9"/>
  <c r="C15" i="9"/>
  <c r="N17" i="8"/>
  <c r="M17" i="8"/>
  <c r="L17" i="8"/>
  <c r="K17" i="8"/>
  <c r="J17" i="8"/>
  <c r="H17" i="8"/>
  <c r="G17" i="8"/>
  <c r="F17" i="8"/>
  <c r="E17" i="8"/>
  <c r="D17" i="8"/>
  <c r="C17" i="8"/>
  <c r="N15" i="8"/>
  <c r="M15" i="8"/>
  <c r="L15" i="8"/>
  <c r="K15" i="8"/>
  <c r="J15" i="8"/>
  <c r="I15" i="8"/>
  <c r="H15" i="8"/>
  <c r="G15" i="8"/>
  <c r="G18" i="8" s="1"/>
  <c r="F15" i="8"/>
  <c r="F18" i="8" s="1"/>
  <c r="E15" i="8"/>
  <c r="E18" i="8" s="1"/>
  <c r="D15" i="8"/>
  <c r="D18" i="8" s="1"/>
  <c r="C15" i="8"/>
  <c r="C18" i="8" s="1"/>
  <c r="C17" i="7"/>
  <c r="N15" i="7"/>
  <c r="N18" i="7" s="1"/>
  <c r="M15" i="7"/>
  <c r="M18" i="7" s="1"/>
  <c r="L15" i="7"/>
  <c r="L18" i="7" s="1"/>
  <c r="K15" i="7"/>
  <c r="K18" i="7" s="1"/>
  <c r="J15" i="7"/>
  <c r="J18" i="7" s="1"/>
  <c r="I15" i="7"/>
  <c r="I18" i="7" s="1"/>
  <c r="H15" i="7"/>
  <c r="H18" i="7" s="1"/>
  <c r="G15" i="7"/>
  <c r="F15" i="7"/>
  <c r="E15" i="7"/>
  <c r="D15" i="7"/>
  <c r="C15" i="7"/>
  <c r="N17" i="6"/>
  <c r="M17" i="6"/>
  <c r="L17" i="6"/>
  <c r="K17" i="6"/>
  <c r="J17" i="6"/>
  <c r="H17" i="6"/>
  <c r="G17" i="6"/>
  <c r="F17" i="6"/>
  <c r="E17" i="6"/>
  <c r="D17" i="6"/>
  <c r="C17" i="6"/>
  <c r="N15" i="6"/>
  <c r="M15" i="6"/>
  <c r="L15" i="6"/>
  <c r="K15" i="6"/>
  <c r="J15" i="6"/>
  <c r="I15" i="6"/>
  <c r="H15" i="6"/>
  <c r="G15" i="6"/>
  <c r="F15" i="6"/>
  <c r="E15" i="6"/>
  <c r="D15" i="6"/>
  <c r="C15" i="6"/>
  <c r="N17" i="5"/>
  <c r="M17" i="5"/>
  <c r="K17" i="5"/>
  <c r="J17" i="5"/>
  <c r="H17" i="5"/>
  <c r="G17" i="5"/>
  <c r="F17" i="5"/>
  <c r="E17" i="5"/>
  <c r="D17" i="5"/>
  <c r="C17" i="5"/>
  <c r="N15" i="5"/>
  <c r="M15" i="5"/>
  <c r="K15" i="5"/>
  <c r="J15" i="5"/>
  <c r="I15" i="5"/>
  <c r="H15" i="5"/>
  <c r="G15" i="5"/>
  <c r="F15" i="5"/>
  <c r="E15" i="5"/>
  <c r="D15" i="5"/>
  <c r="C15" i="5"/>
  <c r="N17" i="3"/>
  <c r="M17" i="3"/>
  <c r="L17" i="3"/>
  <c r="K17" i="3"/>
  <c r="J17" i="3"/>
  <c r="H17" i="3"/>
  <c r="G17" i="3"/>
  <c r="F17" i="3"/>
  <c r="E17" i="3"/>
  <c r="D17" i="3"/>
  <c r="C17" i="3"/>
  <c r="N15" i="3"/>
  <c r="M15" i="3"/>
  <c r="L15" i="3"/>
  <c r="K15" i="3"/>
  <c r="J15" i="3"/>
  <c r="I15" i="3"/>
  <c r="H15" i="3"/>
  <c r="G15" i="3"/>
  <c r="F15" i="3"/>
  <c r="E15" i="3"/>
  <c r="D15" i="3"/>
  <c r="C15" i="3"/>
  <c r="N17" i="2"/>
  <c r="M17" i="2"/>
  <c r="L17" i="2"/>
  <c r="K17" i="2"/>
  <c r="J17" i="2"/>
  <c r="H17" i="2"/>
  <c r="G17" i="2"/>
  <c r="F17" i="2"/>
  <c r="E17" i="2"/>
  <c r="D17" i="2"/>
  <c r="C17" i="2"/>
  <c r="N15" i="2"/>
  <c r="M15" i="2"/>
  <c r="L15" i="2"/>
  <c r="K15" i="2"/>
  <c r="J15" i="2"/>
  <c r="I15" i="2"/>
  <c r="H15" i="2"/>
  <c r="G15" i="2"/>
  <c r="F15" i="2"/>
  <c r="E15" i="2"/>
  <c r="D15" i="2"/>
  <c r="C15" i="2"/>
  <c r="K18" i="9" l="1"/>
  <c r="N18" i="9"/>
  <c r="H18" i="9"/>
  <c r="E18" i="9"/>
  <c r="F18" i="9"/>
  <c r="I18" i="9"/>
  <c r="C18" i="9"/>
  <c r="D18" i="9"/>
  <c r="G18" i="9"/>
  <c r="J18" i="9"/>
  <c r="L18" i="9"/>
  <c r="M18" i="9"/>
  <c r="N18" i="8"/>
  <c r="H18" i="8"/>
  <c r="K18" i="8"/>
  <c r="J18" i="8"/>
  <c r="L18" i="8"/>
  <c r="M18" i="8"/>
  <c r="I18" i="8"/>
  <c r="N18" i="6"/>
  <c r="G18" i="6"/>
  <c r="C18" i="6"/>
  <c r="E18" i="6"/>
  <c r="F18" i="6"/>
  <c r="H18" i="6"/>
  <c r="I18" i="6"/>
  <c r="D18" i="6"/>
  <c r="J18" i="6"/>
  <c r="K18" i="6"/>
  <c r="L18" i="6"/>
  <c r="M18" i="6"/>
  <c r="D18" i="5"/>
  <c r="E18" i="5"/>
  <c r="J18" i="5"/>
  <c r="G18" i="5"/>
  <c r="I18" i="5"/>
  <c r="K18" i="5"/>
  <c r="M18" i="5"/>
  <c r="N18" i="5"/>
  <c r="H18" i="5"/>
  <c r="C18" i="5"/>
  <c r="F18" i="5"/>
  <c r="D18" i="3"/>
  <c r="E18" i="3"/>
  <c r="I18" i="3"/>
  <c r="N18" i="3"/>
  <c r="G18" i="3"/>
  <c r="J18" i="3"/>
  <c r="K18" i="3"/>
  <c r="L18" i="3"/>
  <c r="C18" i="3"/>
  <c r="M18" i="3"/>
  <c r="H18" i="3"/>
  <c r="F18" i="3"/>
  <c r="C18" i="2"/>
  <c r="F18" i="2"/>
  <c r="G18" i="2"/>
  <c r="H18" i="2"/>
  <c r="K18" i="2"/>
  <c r="N18" i="2"/>
  <c r="M18" i="2"/>
  <c r="D18" i="2"/>
  <c r="E18" i="2"/>
  <c r="I18" i="2"/>
  <c r="J18" i="2"/>
  <c r="L18" i="2"/>
</calcChain>
</file>

<file path=xl/sharedStrings.xml><?xml version="1.0" encoding="utf-8"?>
<sst xmlns="http://schemas.openxmlformats.org/spreadsheetml/2006/main" count="208" uniqueCount="33">
  <si>
    <t xml:space="preserve"> </t>
  </si>
  <si>
    <t>(En Dólares Estadounidenses)</t>
  </si>
  <si>
    <t>GESTIÓN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</si>
  <si>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</si>
  <si>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</si>
  <si>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</si>
  <si>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</si>
  <si>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</si>
  <si>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</si>
  <si>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</si>
  <si>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</si>
  <si>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</si>
  <si>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</si>
  <si>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</si>
  <si>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</si>
  <si>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GESTIÓN 2017</t>
  </si>
  <si>
    <t>RENTA</t>
  </si>
  <si>
    <t>FIJA</t>
  </si>
  <si>
    <t>VARIABLE</t>
  </si>
  <si>
    <t>TOTAL CARTERA EN FIRME</t>
  </si>
  <si>
    <t>FIJA (REPORTO)</t>
  </si>
  <si>
    <t>TOTAL CARTERA EN REPORTO</t>
  </si>
  <si>
    <t>TOTAL</t>
  </si>
  <si>
    <t>MIXTA</t>
  </si>
  <si>
    <t>Fuente: Elaborado en base a información proporcionada por la Gestora Pública de la Seguridad Social de Largo Plazo</t>
  </si>
  <si>
    <t xml:space="preserve">CARTERA POR TIPO DE RENTA DEL FONDO DE LA RENTA DIGNIDAD </t>
  </si>
  <si>
    <t>GESTIÓN 2018</t>
  </si>
  <si>
    <t>GESTIÓN 2019</t>
  </si>
  <si>
    <t>GESTIÓN 2020</t>
  </si>
  <si>
    <t>GESTIÓN 2021</t>
  </si>
  <si>
    <t>-</t>
  </si>
  <si>
    <t>GESTIÓN 2022</t>
  </si>
  <si>
    <t>GESTIÓN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</si>
</sst>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&quot; &quot;* #,##0.00&quot; &quot;;&quot;-&quot;* #,##0.00&quot; &quot;;&quot; &quot;* &quot;-&quot;00&quot; &quot;;&quot; &quot;@&quot; &quot;"/>
    <numFmt numFmtId="165" formatCode="&quot; &quot;* #,##0&quot; &quot;;&quot;-&quot;* #,##0&quot; &quot;;&quot; &quot;* &quot;-&quot;00&quot; &quot;;&quot; &quot;@&quot; &quot;"/>
    <numFmt numFmtId="166" formatCode="&quot; &quot;* #,##0&quot; &quot;;&quot; &quot;* &quot;(&quot;#,##0&quot;)&quot;;&quot; &quot;* &quot;-&quot;00&quot; &quot;;&quot; &quot;@&quot; &quot;"/>
    <numFmt numFmtId="167" formatCode="_-* #,##0_-;\-* #,##0_-;_-* &quot;-&quot;??_-;_-@_-"/>
  </numFmts>
  <fonts count="24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8"/>
      <color theme="0"/>
      <name val="Arial"/>
      <family val="2"/>
    </font>
    <font>
      <b/>
      <sz val="10"/>
      <color theme="0"/>
      <name val="Arial1"/>
    </font>
    <font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9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58ED5"/>
        <bgColor rgb="FF558ED5"/>
      </patternFill>
    </fill>
    <fill>
      <patternFill patternType="solid">
        <fgColor rgb="FF17375E"/>
        <bgColor indexed="64"/>
      </patternFill>
    </fill>
    <fill>
      <patternFill patternType="solid">
        <fgColor rgb="FF17365E"/>
        <bgColor indexed="64"/>
      </patternFill>
    </fill>
    <fill>
      <patternFill patternType="solid">
        <fgColor rgb="FF17375E"/>
        <bgColor rgb="FF17375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  <xf numFmtId="0" fontId="5" fillId="0" borderId="0"/>
    <xf numFmtId="164" fontId="1" fillId="0" borderId="0"/>
  </cellStyleXfs>
  <cellXfs count="63">
    <xf numFmtId="0" fontId="0" fillId="0" borderId="0" xfId="0"/>
    <xf numFmtId="0" fontId="1" fillId="0" borderId="0" xfId="2"/>
    <xf numFmtId="0" fontId="1" fillId="0" borderId="0" xfId="2" applyProtection="1"/>
    <xf numFmtId="164" fontId="1" fillId="0" borderId="0" xfId="1" applyBorder="1" applyProtection="1"/>
    <xf numFmtId="0" fontId="4" fillId="0" borderId="0" xfId="3"/>
    <xf numFmtId="0" fontId="5" fillId="0" borderId="0" xfId="4"/>
    <xf numFmtId="0" fontId="9" fillId="0" borderId="0" xfId="3" applyFont="1" applyFill="1" applyBorder="1" applyAlignment="1">
      <alignment horizontal="center" vertical="center"/>
    </xf>
    <xf numFmtId="0" fontId="4" fillId="0" borderId="0" xfId="3" applyFill="1" applyBorder="1"/>
    <xf numFmtId="0" fontId="4" fillId="0" borderId="0" xfId="3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 wrapText="1"/>
    </xf>
    <xf numFmtId="41" fontId="12" fillId="0" borderId="0" xfId="3" applyNumberFormat="1" applyFont="1" applyFill="1" applyBorder="1" applyAlignment="1">
      <alignment horizontal="center" vertical="center"/>
    </xf>
    <xf numFmtId="41" fontId="1" fillId="0" borderId="0" xfId="3" applyNumberFormat="1" applyFont="1" applyFill="1" applyBorder="1" applyAlignment="1">
      <alignment horizontal="center" vertical="center"/>
    </xf>
    <xf numFmtId="0" fontId="3" fillId="0" borderId="0" xfId="3" applyFont="1" applyFill="1" applyBorder="1"/>
    <xf numFmtId="3" fontId="3" fillId="0" borderId="0" xfId="3" applyNumberFormat="1" applyFont="1" applyFill="1" applyBorder="1" applyAlignment="1">
      <alignment horizontal="center" vertical="center"/>
    </xf>
    <xf numFmtId="3" fontId="4" fillId="0" borderId="0" xfId="3" applyNumberFormat="1" applyFill="1" applyBorder="1"/>
    <xf numFmtId="165" fontId="13" fillId="2" borderId="1" xfId="1" applyNumberFormat="1" applyFont="1" applyFill="1" applyBorder="1" applyProtection="1"/>
    <xf numFmtId="164" fontId="13" fillId="2" borderId="1" xfId="1" applyFont="1" applyFill="1" applyBorder="1" applyProtection="1"/>
    <xf numFmtId="0" fontId="15" fillId="0" borderId="0" xfId="3" applyFont="1" applyFill="1" applyBorder="1"/>
    <xf numFmtId="0" fontId="16" fillId="0" borderId="0" xfId="3" applyFont="1" applyFill="1" applyBorder="1" applyAlignment="1">
      <alignment horizontal="left" vertical="center" wrapText="1"/>
    </xf>
    <xf numFmtId="41" fontId="17" fillId="0" borderId="0" xfId="3" applyNumberFormat="1" applyFont="1" applyFill="1" applyBorder="1" applyAlignment="1">
      <alignment horizontal="center" vertical="center"/>
    </xf>
    <xf numFmtId="41" fontId="14" fillId="0" borderId="0" xfId="3" applyNumberFormat="1" applyFont="1" applyFill="1" applyBorder="1" applyAlignment="1">
      <alignment horizontal="center" vertical="center"/>
    </xf>
    <xf numFmtId="166" fontId="18" fillId="0" borderId="1" xfId="1" applyNumberFormat="1" applyFont="1" applyBorder="1" applyProtection="1"/>
    <xf numFmtId="165" fontId="18" fillId="0" borderId="1" xfId="1" applyNumberFormat="1" applyFont="1" applyBorder="1" applyProtection="1"/>
    <xf numFmtId="0" fontId="19" fillId="0" borderId="0" xfId="2" applyFont="1" applyFill="1"/>
    <xf numFmtId="164" fontId="18" fillId="0" borderId="1" xfId="1" applyFont="1" applyBorder="1" applyProtection="1"/>
    <xf numFmtId="0" fontId="1" fillId="0" borderId="0" xfId="2" applyBorder="1" applyProtection="1"/>
    <xf numFmtId="167" fontId="0" fillId="0" borderId="0" xfId="1" applyNumberFormat="1" applyFont="1" applyBorder="1"/>
    <xf numFmtId="0" fontId="0" fillId="0" borderId="3" xfId="0" applyBorder="1"/>
    <xf numFmtId="0" fontId="2" fillId="5" borderId="6" xfId="2" applyFont="1" applyFill="1" applyBorder="1" applyAlignment="1">
      <alignment horizontal="center" vertical="center"/>
    </xf>
    <xf numFmtId="0" fontId="18" fillId="0" borderId="1" xfId="2" applyFont="1" applyFill="1" applyBorder="1" applyAlignment="1" applyProtection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" fillId="0" borderId="1" xfId="2" applyBorder="1" applyAlignment="1" applyProtection="1">
      <alignment horizontal="center"/>
    </xf>
    <xf numFmtId="165" fontId="1" fillId="0" borderId="1" xfId="1" applyNumberFormat="1" applyBorder="1" applyProtection="1"/>
    <xf numFmtId="164" fontId="1" fillId="0" borderId="1" xfId="1" applyBorder="1" applyProtection="1"/>
    <xf numFmtId="167" fontId="19" fillId="0" borderId="2" xfId="1" applyNumberFormat="1" applyFont="1" applyBorder="1"/>
    <xf numFmtId="0" fontId="4" fillId="0" borderId="0" xfId="2" applyFont="1" applyAlignment="1" applyProtection="1">
      <alignment vertical="center"/>
    </xf>
    <xf numFmtId="0" fontId="1" fillId="0" borderId="1" xfId="2" applyBorder="1" applyProtection="1"/>
    <xf numFmtId="0" fontId="4" fillId="0" borderId="0" xfId="2" applyFont="1" applyProtection="1"/>
    <xf numFmtId="0" fontId="1" fillId="0" borderId="1" xfId="2" applyBorder="1" applyAlignment="1" applyProtection="1">
      <alignment horizontal="center" vertical="center"/>
    </xf>
    <xf numFmtId="165" fontId="1" fillId="0" borderId="1" xfId="1" applyNumberFormat="1" applyBorder="1" applyAlignment="1" applyProtection="1">
      <alignment vertical="center"/>
    </xf>
    <xf numFmtId="0" fontId="18" fillId="0" borderId="1" xfId="2" applyFont="1" applyFill="1" applyBorder="1" applyAlignment="1" applyProtection="1">
      <alignment horizontal="center" vertical="center"/>
    </xf>
    <xf numFmtId="165" fontId="18" fillId="0" borderId="1" xfId="1" applyNumberFormat="1" applyFont="1" applyBorder="1" applyAlignment="1" applyProtection="1">
      <alignment vertical="center"/>
    </xf>
    <xf numFmtId="167" fontId="19" fillId="0" borderId="2" xfId="1" applyNumberFormat="1" applyFont="1" applyBorder="1" applyAlignment="1">
      <alignment vertical="center"/>
    </xf>
    <xf numFmtId="0" fontId="13" fillId="2" borderId="1" xfId="2" applyFont="1" applyFill="1" applyBorder="1" applyAlignment="1" applyProtection="1">
      <alignment horizontal="center" vertical="center"/>
    </xf>
    <xf numFmtId="165" fontId="13" fillId="2" borderId="1" xfId="1" applyNumberFormat="1" applyFont="1" applyFill="1" applyBorder="1" applyAlignment="1" applyProtection="1">
      <alignment vertical="center"/>
    </xf>
    <xf numFmtId="165" fontId="1" fillId="0" borderId="1" xfId="1" applyNumberFormat="1" applyBorder="1" applyAlignment="1" applyProtection="1">
      <alignment horizontal="right" vertical="center"/>
    </xf>
    <xf numFmtId="167" fontId="19" fillId="0" borderId="2" xfId="1" applyNumberFormat="1" applyFont="1" applyBorder="1" applyAlignment="1">
      <alignment horizontal="right" vertical="center"/>
    </xf>
    <xf numFmtId="167" fontId="19" fillId="0" borderId="0" xfId="1" applyNumberFormat="1" applyFont="1" applyBorder="1" applyAlignment="1">
      <alignment vertical="center"/>
    </xf>
    <xf numFmtId="0" fontId="5" fillId="0" borderId="0" xfId="4"/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49" fontId="8" fillId="0" borderId="0" xfId="3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49" fontId="23" fillId="0" borderId="0" xfId="2" applyNumberFormat="1" applyFont="1" applyFill="1" applyBorder="1" applyAlignment="1">
      <alignment horizontal="center" vertical="center"/>
    </xf>
    <xf numFmtId="164" fontId="20" fillId="0" borderId="0" xfId="1" applyFont="1" applyBorder="1" applyAlignment="1" applyProtection="1">
      <alignment horizontal="center"/>
    </xf>
  </cellXfs>
  <cellStyles count="6">
    <cellStyle name="Default" xfId="2" xr:uid="{18984C62-E4D4-4FE5-8D39-928CD0C57530}"/>
    <cellStyle name="Default 2" xfId="3" xr:uid="{C894CA6E-6DAF-49F2-A8B9-FF06129D6BBC}"/>
    <cellStyle name="Excel Built-in Comma" xfId="5" xr:uid="{0F032958-B079-4DCD-A865-84570CB55AB2}"/>
    <cellStyle name="Millares" xfId="1" builtinId="3"/>
    <cellStyle name="Normal" xfId="0" builtinId="0"/>
    <cellStyle name="Normal 2" xfId="4" xr:uid="{4A33D6CB-19E5-4D76-B7B0-C2765B252465}"/>
  </cellStyles>
  <dxfs count="0"/>
  <tableStyles count="0" defaultTableStyle="TableStyleMedium2" defaultPivotStyle="PivotStyleLight16"/>
  <colors>
    <mruColors>
      <color rgb="FF1737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60250" cy="7908637"/>
    <xdr:pic>
      <xdr:nvPicPr>
        <xdr:cNvPr id="2" name="Imagen 1">
          <a:extLst>
            <a:ext uri="{FF2B5EF4-FFF2-40B4-BE49-F238E27FC236}">
              <a16:creationId xmlns:a16="http://schemas.microsoft.com/office/drawing/2014/main" id="{7A9284C7-BA11-4E25-B9F9-DCC11A1A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60250" cy="7908637"/>
        </a:xfrm>
        <a:prstGeom prst="rect">
          <a:avLst/>
        </a:prstGeom>
      </xdr:spPr>
    </xdr:pic>
    <xdr:clientData/>
  </xdr:oneCellAnchor>
  <xdr:twoCellAnchor>
    <xdr:from>
      <xdr:col>1</xdr:col>
      <xdr:colOff>1610591</xdr:colOff>
      <xdr:row>14</xdr:row>
      <xdr:rowOff>155864</xdr:rowOff>
    </xdr:from>
    <xdr:to>
      <xdr:col>11</xdr:col>
      <xdr:colOff>570056</xdr:colOff>
      <xdr:row>24</xdr:row>
      <xdr:rowOff>9212</xdr:rowOff>
    </xdr:to>
    <xdr:sp macro="" textlink="">
      <xdr:nvSpPr>
        <xdr:cNvPr id="3" name="Google Shape;186;p26">
          <a:extLst>
            <a:ext uri="{FF2B5EF4-FFF2-40B4-BE49-F238E27FC236}">
              <a16:creationId xmlns:a16="http://schemas.microsoft.com/office/drawing/2014/main" id="{7AD1ED10-47F7-4FE7-A487-C0082BA3B2FD}"/>
            </a:ext>
          </a:extLst>
        </xdr:cNvPr>
        <xdr:cNvSpPr txBox="1">
          <a:spLocks noGrp="1"/>
        </xdr:cNvSpPr>
      </xdr:nvSpPr>
      <xdr:spPr>
        <a:xfrm>
          <a:off x="1731818" y="3273137"/>
          <a:ext cx="9142556" cy="158516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CARTERA POR TIPO DE RENTA DEL FONDO DE RENTA UNIVERSAL DE VEJEZ - FRUV</a:t>
          </a:r>
          <a:endParaRPr sz="380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222250</xdr:colOff>
      <xdr:row>2</xdr:row>
      <xdr:rowOff>47625</xdr:rowOff>
    </xdr:from>
    <xdr:to>
      <xdr:col>7</xdr:col>
      <xdr:colOff>218498</xdr:colOff>
      <xdr:row>9</xdr:row>
      <xdr:rowOff>9236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1CCACF9-55D5-4DEF-A8F8-36C21CBE329E}"/>
            </a:ext>
          </a:extLst>
        </xdr:cNvPr>
        <xdr:cNvGrpSpPr/>
      </xdr:nvGrpSpPr>
      <xdr:grpSpPr>
        <a:xfrm>
          <a:off x="343477" y="324716"/>
          <a:ext cx="6577157" cy="1468293"/>
          <a:chOff x="1099127" y="165389"/>
          <a:chExt cx="6504998" cy="1485611"/>
        </a:xfrm>
      </xdr:grpSpPr>
      <xdr:sp macro="" textlink="">
        <xdr:nvSpPr>
          <xdr:cNvPr id="5" name="Diagrama de flujo: proceso alternativo 4">
            <a:extLst>
              <a:ext uri="{FF2B5EF4-FFF2-40B4-BE49-F238E27FC236}">
                <a16:creationId xmlns:a16="http://schemas.microsoft.com/office/drawing/2014/main" id="{BC86CA36-D062-EF19-95C0-381E721D5F4C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2DC7A909-0550-3F68-4420-27DBCF3F1F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526679</xdr:colOff>
      <xdr:row>2</xdr:row>
      <xdr:rowOff>103401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98AA9695-1757-4445-8A2D-77DFCD829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6129" y="465351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526679</xdr:colOff>
      <xdr:row>2</xdr:row>
      <xdr:rowOff>103401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8B0AC114-3EAA-472A-B9C0-06CD4FA56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429" y="484401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526679</xdr:colOff>
      <xdr:row>2</xdr:row>
      <xdr:rowOff>103401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CD9A3304-6738-4B78-B8D8-F7D6684D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0404" y="484401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526679</xdr:colOff>
      <xdr:row>2</xdr:row>
      <xdr:rowOff>103401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77974969-4E98-4EE3-8EE3-09525C1C9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9929" y="484401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526679</xdr:colOff>
      <xdr:row>2</xdr:row>
      <xdr:rowOff>103401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82ED5767-59E4-4C41-971C-B4C828A84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9929" y="484401"/>
          <a:ext cx="1276350" cy="43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526679</xdr:colOff>
      <xdr:row>2</xdr:row>
      <xdr:rowOff>103401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B5DCC29-5F0F-4FC9-82E1-81375A08A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9929" y="484401"/>
          <a:ext cx="1276350" cy="438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526679</xdr:colOff>
      <xdr:row>2</xdr:row>
      <xdr:rowOff>103401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6821576C-358A-49D7-B4C0-74EBB510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9929" y="484401"/>
          <a:ext cx="1276350" cy="4381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526679</xdr:colOff>
      <xdr:row>2</xdr:row>
      <xdr:rowOff>103401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2EF7C69B-6DB3-4FB5-A1CC-1ED00EC1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9929" y="484401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24FE3-E9C9-4A2E-879B-BF0310EE3457}">
  <sheetPr>
    <pageSetUpPr fitToPage="1"/>
  </sheetPr>
  <dimension ref="A1:N23"/>
  <sheetViews>
    <sheetView showGridLines="0" zoomScale="55" zoomScaleNormal="55" workbookViewId="0">
      <selection activeCell="B19" sqref="B19"/>
    </sheetView>
  </sheetViews>
  <sheetFormatPr baseColWidth="10" defaultColWidth="6.875" defaultRowHeight="11.25"/>
  <cols>
    <col min="1" max="1" width="1.5" style="4" customWidth="1"/>
    <col min="2" max="2" width="26" style="4" customWidth="1"/>
    <col min="3" max="3" width="13.125" style="4" customWidth="1"/>
    <col min="4" max="12" width="11.875" style="4" customWidth="1"/>
    <col min="13" max="13" width="12.125" style="4" customWidth="1"/>
    <col min="14" max="14" width="6.875" style="4" customWidth="1"/>
    <col min="15" max="16384" width="6.875" style="4"/>
  </cols>
  <sheetData>
    <row r="1" spans="1:14">
      <c r="F1" s="50"/>
    </row>
    <row r="2" spans="1:14">
      <c r="F2" s="50"/>
    </row>
    <row r="3" spans="1:14">
      <c r="F3" s="50"/>
    </row>
    <row r="6" spans="1:14" ht="18.7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4" ht="39.75" customHeight="1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4" ht="1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4" ht="12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4" s="7" customFormat="1" ht="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4" s="7" customFormat="1" ht="1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</row>
    <row r="12" spans="1:14" s="5" customFormat="1" ht="24" customHeight="1">
      <c r="A12" s="19"/>
      <c r="B12" s="20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7"/>
    </row>
    <row r="13" spans="1:14" s="5" customFormat="1" ht="24" customHeight="1">
      <c r="A13" s="7"/>
      <c r="B13" s="11"/>
      <c r="C13" s="12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7"/>
    </row>
    <row r="14" spans="1:14" s="5" customFormat="1" ht="28.5" customHeight="1">
      <c r="A14" s="19"/>
      <c r="B14" s="20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7"/>
    </row>
    <row r="15" spans="1:14" s="5" customFormat="1" ht="24" customHeight="1">
      <c r="A15" s="19"/>
      <c r="B15" s="2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7"/>
    </row>
    <row r="16" spans="1:14" s="5" customFormat="1" ht="15">
      <c r="A16" s="7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"/>
    </row>
    <row r="17" spans="1:14" s="5" customFormat="1" ht="12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6"/>
      <c r="M17" s="16"/>
      <c r="N17" s="7"/>
    </row>
    <row r="18" spans="1:14" s="5" customFormat="1" ht="12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s="5" customFormat="1" ht="12.7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5" customFormat="1" ht="12.7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5" customFormat="1" ht="12.7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5" customFormat="1" ht="12.7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s="5" customFormat="1" ht="12.7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8FC8-01D3-4DBE-9562-DB61A7B1BA27}">
  <sheetPr>
    <pageSetUpPr fitToPage="1"/>
  </sheetPr>
  <dimension ref="B3:N27"/>
  <sheetViews>
    <sheetView showGridLines="0" tabSelected="1" zoomScaleNormal="100" zoomScaleSheetLayoutView="100" workbookViewId="0">
      <selection activeCell="B39" sqref="B39"/>
    </sheetView>
  </sheetViews>
  <sheetFormatPr baseColWidth="10" defaultColWidth="9.875" defaultRowHeight="15"/>
  <cols>
    <col min="1" max="1" width="3.625" style="1" customWidth="1"/>
    <col min="2" max="2" width="26.625" style="2" customWidth="1"/>
    <col min="3" max="14" width="15.25" style="2" customWidth="1"/>
    <col min="15" max="16384" width="9.875" style="1"/>
  </cols>
  <sheetData>
    <row r="3" spans="2:14">
      <c r="B3"/>
      <c r="C3"/>
      <c r="D3"/>
      <c r="E3"/>
      <c r="F3"/>
      <c r="G3"/>
      <c r="H3"/>
      <c r="I3"/>
      <c r="J3"/>
      <c r="K3"/>
      <c r="L3"/>
      <c r="M3"/>
      <c r="N3"/>
    </row>
    <row r="4" spans="2:14">
      <c r="B4"/>
      <c r="C4"/>
      <c r="D4"/>
      <c r="E4"/>
      <c r="F4"/>
      <c r="G4"/>
      <c r="H4"/>
      <c r="I4"/>
      <c r="J4"/>
      <c r="K4"/>
      <c r="L4"/>
      <c r="M4"/>
      <c r="N4"/>
    </row>
    <row r="5" spans="2:14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1.25" customHeight="1">
      <c r="B6"/>
      <c r="C6"/>
      <c r="D6" s="29"/>
      <c r="E6"/>
      <c r="F6"/>
      <c r="G6"/>
      <c r="H6"/>
      <c r="I6"/>
      <c r="J6"/>
      <c r="K6"/>
      <c r="L6"/>
      <c r="M6"/>
      <c r="N6"/>
    </row>
    <row r="7" spans="2:14" ht="18">
      <c r="B7" s="59" t="s">
        <v>25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4" ht="18" customHeight="1">
      <c r="B8" s="60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2:14">
      <c r="B9"/>
      <c r="C9"/>
      <c r="D9"/>
      <c r="E9"/>
      <c r="F9" s="61"/>
      <c r="G9" s="61"/>
      <c r="H9" s="61"/>
      <c r="I9" s="61"/>
      <c r="J9"/>
      <c r="K9"/>
      <c r="L9"/>
      <c r="M9"/>
      <c r="N9"/>
    </row>
    <row r="10" spans="2:14">
      <c r="B10" s="55" t="s">
        <v>16</v>
      </c>
      <c r="C10" s="57" t="s">
        <v>15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>
      <c r="B11" s="56"/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</row>
    <row r="12" spans="2:14">
      <c r="B12" s="33" t="s">
        <v>17</v>
      </c>
      <c r="C12" s="34">
        <v>974086949.94168997</v>
      </c>
      <c r="D12" s="34">
        <v>1022638828.8309</v>
      </c>
      <c r="E12" s="34">
        <v>1000544444.51458</v>
      </c>
      <c r="F12" s="34">
        <v>1012110856.1982501</v>
      </c>
      <c r="G12" s="34">
        <v>1003744142.46939</v>
      </c>
      <c r="H12" s="35">
        <v>1008824046.7944601</v>
      </c>
      <c r="I12" s="34">
        <v>1002691913.19679</v>
      </c>
      <c r="J12" s="34">
        <v>984300408.951895</v>
      </c>
      <c r="K12" s="34">
        <v>969412592.48396504</v>
      </c>
      <c r="L12" s="34">
        <v>962922446.82361603</v>
      </c>
      <c r="M12" s="34">
        <v>913239431.861516</v>
      </c>
      <c r="N12" s="34">
        <v>852405415.29300296</v>
      </c>
    </row>
    <row r="13" spans="2:14">
      <c r="B13" s="33" t="s">
        <v>18</v>
      </c>
      <c r="C13" s="34">
        <v>2194750.3644314902</v>
      </c>
      <c r="D13" s="34">
        <v>2200113.7609329401</v>
      </c>
      <c r="E13" s="34">
        <v>2209382.6457725898</v>
      </c>
      <c r="F13" s="34">
        <v>2215697.31778426</v>
      </c>
      <c r="G13" s="34">
        <v>2224905.3935860102</v>
      </c>
      <c r="H13" s="35">
        <v>2232956.12973761</v>
      </c>
      <c r="I13" s="34">
        <v>2240818.6443148698</v>
      </c>
      <c r="J13" s="34">
        <v>1943709.4023323599</v>
      </c>
      <c r="K13" s="34">
        <v>1955521.11516035</v>
      </c>
      <c r="L13" s="34">
        <v>1964248.2084548101</v>
      </c>
      <c r="M13" s="34">
        <v>1512876.2536443099</v>
      </c>
      <c r="N13" s="34">
        <v>1523724.94169096</v>
      </c>
    </row>
    <row r="14" spans="2:14">
      <c r="B14" s="33" t="s">
        <v>23</v>
      </c>
      <c r="C14" s="36">
        <v>0</v>
      </c>
      <c r="D14" s="36">
        <v>0</v>
      </c>
      <c r="E14" s="34">
        <v>733416.90962099098</v>
      </c>
      <c r="F14" s="34">
        <v>737007.28862973803</v>
      </c>
      <c r="G14" s="34">
        <v>740755.10204081598</v>
      </c>
      <c r="H14" s="35">
        <v>744418.36734693905</v>
      </c>
      <c r="I14" s="34">
        <v>748241.98250728904</v>
      </c>
      <c r="J14" s="34">
        <v>733470.11661807599</v>
      </c>
      <c r="K14" s="34">
        <v>736982.50728863</v>
      </c>
      <c r="L14" s="34">
        <v>740647.95918367396</v>
      </c>
      <c r="M14" s="34">
        <v>744229.59183673502</v>
      </c>
      <c r="N14" s="34">
        <v>747967.20116618101</v>
      </c>
    </row>
    <row r="15" spans="2:14" s="25" customFormat="1">
      <c r="B15" s="31" t="s">
        <v>19</v>
      </c>
      <c r="C15" s="23">
        <f t="shared" ref="C15:N15" si="0">SUM(C12:C14)</f>
        <v>976281700.30612147</v>
      </c>
      <c r="D15" s="23">
        <f t="shared" si="0"/>
        <v>1024838942.5918329</v>
      </c>
      <c r="E15" s="23">
        <f t="shared" si="0"/>
        <v>1003487244.0699736</v>
      </c>
      <c r="F15" s="23">
        <f t="shared" si="0"/>
        <v>1015063560.8046641</v>
      </c>
      <c r="G15" s="23">
        <f t="shared" si="0"/>
        <v>1006709802.9650168</v>
      </c>
      <c r="H15" s="23">
        <f t="shared" si="0"/>
        <v>1011801421.2915446</v>
      </c>
      <c r="I15" s="23">
        <f t="shared" si="0"/>
        <v>1005680973.8236122</v>
      </c>
      <c r="J15" s="23">
        <f t="shared" si="0"/>
        <v>986977588.47084534</v>
      </c>
      <c r="K15" s="23">
        <f t="shared" si="0"/>
        <v>972105096.10641396</v>
      </c>
      <c r="L15" s="23">
        <f t="shared" si="0"/>
        <v>965627342.99125457</v>
      </c>
      <c r="M15" s="23">
        <f t="shared" si="0"/>
        <v>915496537.70699704</v>
      </c>
      <c r="N15" s="24">
        <f t="shared" si="0"/>
        <v>854677107.43586004</v>
      </c>
    </row>
    <row r="16" spans="2:14">
      <c r="B16" s="33" t="s">
        <v>20</v>
      </c>
      <c r="C16" s="36">
        <v>0</v>
      </c>
      <c r="D16" s="36">
        <v>0</v>
      </c>
      <c r="E16" s="36">
        <v>0</v>
      </c>
      <c r="F16" s="34">
        <v>1097409.4504373199</v>
      </c>
      <c r="G16" s="34">
        <v>3342242.35131195</v>
      </c>
      <c r="H16" s="36">
        <v>0</v>
      </c>
      <c r="I16" s="36">
        <v>0</v>
      </c>
      <c r="J16" s="34">
        <v>5273983.2769679297</v>
      </c>
      <c r="K16" s="34">
        <v>9062235.6982507296</v>
      </c>
      <c r="L16" s="34">
        <v>5127896.8790087504</v>
      </c>
      <c r="M16" s="34">
        <v>15522035.4693878</v>
      </c>
      <c r="N16" s="34">
        <v>12845526.005830901</v>
      </c>
    </row>
    <row r="17" spans="2:14" s="25" customFormat="1">
      <c r="B17" s="31" t="s">
        <v>21</v>
      </c>
      <c r="C17" s="36">
        <f t="shared" ref="C17:N17" si="1">+C16</f>
        <v>0</v>
      </c>
      <c r="D17" s="36">
        <f t="shared" si="1"/>
        <v>0</v>
      </c>
      <c r="E17" s="36">
        <f t="shared" si="1"/>
        <v>0</v>
      </c>
      <c r="F17" s="24">
        <f t="shared" si="1"/>
        <v>1097409.4504373199</v>
      </c>
      <c r="G17" s="24">
        <f t="shared" si="1"/>
        <v>3342242.35131195</v>
      </c>
      <c r="H17" s="36">
        <f t="shared" si="1"/>
        <v>0</v>
      </c>
      <c r="I17" s="36">
        <v>0</v>
      </c>
      <c r="J17" s="24">
        <f t="shared" si="1"/>
        <v>5273983.2769679297</v>
      </c>
      <c r="K17" s="24">
        <f t="shared" si="1"/>
        <v>9062235.6982507296</v>
      </c>
      <c r="L17" s="24">
        <f t="shared" si="1"/>
        <v>5127896.8790087504</v>
      </c>
      <c r="M17" s="24">
        <f t="shared" si="1"/>
        <v>15522035.4693878</v>
      </c>
      <c r="N17" s="24">
        <f t="shared" si="1"/>
        <v>12845526.005830901</v>
      </c>
    </row>
    <row r="18" spans="2:14">
      <c r="B18" s="32" t="s">
        <v>22</v>
      </c>
      <c r="C18" s="17">
        <f t="shared" ref="C18:N18" si="2">+C15+C17</f>
        <v>976281700.30612147</v>
      </c>
      <c r="D18" s="17">
        <f t="shared" si="2"/>
        <v>1024838942.5918329</v>
      </c>
      <c r="E18" s="17">
        <f t="shared" si="2"/>
        <v>1003487244.0699736</v>
      </c>
      <c r="F18" s="17">
        <f t="shared" si="2"/>
        <v>1016160970.2551014</v>
      </c>
      <c r="G18" s="17">
        <f t="shared" si="2"/>
        <v>1010052045.3163288</v>
      </c>
      <c r="H18" s="17">
        <f t="shared" si="2"/>
        <v>1011801421.2915446</v>
      </c>
      <c r="I18" s="17">
        <f t="shared" si="2"/>
        <v>1005680973.8236122</v>
      </c>
      <c r="J18" s="17">
        <f t="shared" si="2"/>
        <v>992251571.74781322</v>
      </c>
      <c r="K18" s="17">
        <f t="shared" si="2"/>
        <v>981167331.80466473</v>
      </c>
      <c r="L18" s="17">
        <f t="shared" si="2"/>
        <v>970755239.87026334</v>
      </c>
      <c r="M18" s="17">
        <f t="shared" si="2"/>
        <v>931018573.17638481</v>
      </c>
      <c r="N18" s="17">
        <f t="shared" si="2"/>
        <v>867522633.44169092</v>
      </c>
    </row>
    <row r="19" spans="2:14">
      <c r="B19" s="37" t="s">
        <v>24</v>
      </c>
    </row>
    <row r="24" spans="2:14">
      <c r="J24" s="27"/>
      <c r="K24" s="27"/>
    </row>
    <row r="25" spans="2:14">
      <c r="J25" s="28"/>
      <c r="K25" s="28"/>
    </row>
    <row r="26" spans="2:14">
      <c r="J26" s="28"/>
      <c r="K26" s="28"/>
    </row>
    <row r="27" spans="2:14">
      <c r="J27" s="27"/>
      <c r="K27" s="27"/>
    </row>
  </sheetData>
  <sheetProtection algorithmName="SHA-512" hashValue="UficRAFNFn5mx8SNalM4EHOrSTCyJ7HttG/xyHSPQ/7uEbPUwHZofW2UMAQDEKXC4fcMnbNkSSTrQCNVDJrq0Q==" saltValue="L/3fVQOTqoCKex6+IhmF6A==" spinCount="100000" sheet="1" formatCells="0" formatColumns="0" formatRows="0" insertColumns="0" insertRows="0" insertHyperlinks="0" deleteColumns="0" deleteRows="0" sort="0" autoFilter="0" pivotTables="0"/>
  <mergeCells count="5">
    <mergeCell ref="B10:B11"/>
    <mergeCell ref="C10:N10"/>
    <mergeCell ref="B7:N7"/>
    <mergeCell ref="B8:N8"/>
    <mergeCell ref="F9:I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56" orientation="landscape" r:id="rId1"/>
  <headerFooter alignWithMargins="0"/>
  <ignoredErrors>
    <ignoredError sqref="C15:N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46D9-E84F-4A15-8754-AE1DC0F6A06B}">
  <sheetPr>
    <pageSetUpPr fitToPage="1"/>
  </sheetPr>
  <dimension ref="B3:N27"/>
  <sheetViews>
    <sheetView showGridLines="0" zoomScaleNormal="100" zoomScaleSheetLayoutView="100" workbookViewId="0">
      <selection activeCell="B39" sqref="B39"/>
    </sheetView>
  </sheetViews>
  <sheetFormatPr baseColWidth="10" defaultColWidth="9.875" defaultRowHeight="15"/>
  <cols>
    <col min="1" max="1" width="3.625" style="1" customWidth="1"/>
    <col min="2" max="2" width="26.625" style="2" customWidth="1"/>
    <col min="3" max="3" width="15.125" style="2" customWidth="1"/>
    <col min="4" max="5" width="15.25" style="2" customWidth="1"/>
    <col min="6" max="6" width="15.25" style="3" customWidth="1"/>
    <col min="7" max="13" width="15.25" style="2" customWidth="1"/>
    <col min="14" max="14" width="15.125" style="2" customWidth="1"/>
    <col min="15" max="16384" width="9.875" style="1"/>
  </cols>
  <sheetData>
    <row r="3" spans="2:14">
      <c r="B3"/>
      <c r="C3"/>
      <c r="D3"/>
      <c r="E3"/>
      <c r="F3"/>
      <c r="G3"/>
      <c r="H3"/>
      <c r="I3"/>
      <c r="J3"/>
      <c r="K3"/>
      <c r="L3"/>
      <c r="M3"/>
      <c r="N3"/>
    </row>
    <row r="4" spans="2:14">
      <c r="B4"/>
      <c r="C4"/>
      <c r="D4"/>
      <c r="E4"/>
      <c r="F4"/>
      <c r="G4"/>
      <c r="H4"/>
      <c r="I4"/>
      <c r="J4"/>
      <c r="K4"/>
      <c r="L4"/>
      <c r="M4"/>
      <c r="N4"/>
    </row>
    <row r="5" spans="2:14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1.25" customHeight="1">
      <c r="B6"/>
      <c r="C6"/>
      <c r="D6" s="29"/>
      <c r="E6"/>
      <c r="F6"/>
      <c r="G6"/>
      <c r="H6"/>
      <c r="I6"/>
      <c r="J6"/>
      <c r="K6"/>
      <c r="L6"/>
      <c r="M6"/>
      <c r="N6"/>
    </row>
    <row r="7" spans="2:14" ht="18">
      <c r="B7" s="59" t="s">
        <v>25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4" ht="18" customHeight="1">
      <c r="B8" s="60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2:14" ht="15" customHeight="1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2:14">
      <c r="B10" s="55" t="s">
        <v>16</v>
      </c>
      <c r="C10" s="57" t="s">
        <v>26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>
      <c r="B11" s="56"/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</row>
    <row r="12" spans="2:14">
      <c r="B12" s="33" t="s">
        <v>17</v>
      </c>
      <c r="C12" s="34">
        <v>863116667.37171996</v>
      </c>
      <c r="D12" s="34">
        <v>868799328.92857301</v>
      </c>
      <c r="E12" s="34">
        <v>859466142.138484</v>
      </c>
      <c r="F12" s="35">
        <v>877835283.23906696</v>
      </c>
      <c r="G12" s="35">
        <v>875943978.48105001</v>
      </c>
      <c r="H12" s="35">
        <v>918676498.19825196</v>
      </c>
      <c r="I12" s="35">
        <v>903133148.11224401</v>
      </c>
      <c r="J12" s="35">
        <v>853045971.58308995</v>
      </c>
      <c r="K12" s="35">
        <v>839958534.22740602</v>
      </c>
      <c r="L12" s="38">
        <v>828027311.77259505</v>
      </c>
      <c r="M12" s="38">
        <v>791940710.72594798</v>
      </c>
      <c r="N12" s="38">
        <v>763316607.42274106</v>
      </c>
    </row>
    <row r="13" spans="2:14">
      <c r="B13" s="33" t="s">
        <v>18</v>
      </c>
      <c r="C13" s="34">
        <v>1530405.3498542299</v>
      </c>
      <c r="D13" s="34">
        <v>1536442.75510204</v>
      </c>
      <c r="E13" s="34">
        <v>1542953.9212827999</v>
      </c>
      <c r="F13" s="35">
        <v>1550170.6705539401</v>
      </c>
      <c r="G13" s="35">
        <v>1556513.0029154499</v>
      </c>
      <c r="H13" s="35">
        <v>1562653.4110787199</v>
      </c>
      <c r="I13" s="35">
        <v>1569962.303207</v>
      </c>
      <c r="J13" s="35">
        <v>1576615.51020408</v>
      </c>
      <c r="K13" s="35">
        <v>1583066.0495626801</v>
      </c>
      <c r="L13" s="35">
        <v>1590420.7871720099</v>
      </c>
      <c r="M13" s="35">
        <v>1597123.3673469401</v>
      </c>
      <c r="N13" s="35">
        <v>1603408.9067055399</v>
      </c>
    </row>
    <row r="14" spans="2:14">
      <c r="B14" s="33" t="s">
        <v>23</v>
      </c>
      <c r="C14" s="34">
        <v>751742.71137026197</v>
      </c>
      <c r="D14" s="34">
        <v>733257.28862973803</v>
      </c>
      <c r="E14" s="34">
        <v>736887.02623906697</v>
      </c>
      <c r="F14" s="35">
        <v>740433.67346938804</v>
      </c>
      <c r="G14" s="35">
        <v>744134.83965014596</v>
      </c>
      <c r="H14" s="35">
        <v>747752.186588921</v>
      </c>
      <c r="I14" s="35">
        <v>751527.69679300301</v>
      </c>
      <c r="J14" s="35">
        <v>733383.38192419801</v>
      </c>
      <c r="K14" s="35">
        <v>736898.688046647</v>
      </c>
      <c r="L14" s="35">
        <v>740566.32653061196</v>
      </c>
      <c r="M14" s="35">
        <v>744150.87463556905</v>
      </c>
      <c r="N14" s="35">
        <v>747890.67055393604</v>
      </c>
    </row>
    <row r="15" spans="2:14" s="25" customFormat="1">
      <c r="B15" s="31" t="s">
        <v>19</v>
      </c>
      <c r="C15" s="24">
        <f t="shared" ref="C15:N15" si="0">SUM(C12:C14)</f>
        <v>865398815.43294442</v>
      </c>
      <c r="D15" s="24">
        <f t="shared" si="0"/>
        <v>871069028.97230482</v>
      </c>
      <c r="E15" s="24">
        <f t="shared" si="0"/>
        <v>861745983.08600581</v>
      </c>
      <c r="F15" s="26">
        <f t="shared" si="0"/>
        <v>880125887.58309031</v>
      </c>
      <c r="G15" s="26">
        <f t="shared" si="0"/>
        <v>878244626.32361567</v>
      </c>
      <c r="H15" s="26">
        <f t="shared" si="0"/>
        <v>920986903.79591954</v>
      </c>
      <c r="I15" s="26">
        <f t="shared" si="0"/>
        <v>905454638.11224401</v>
      </c>
      <c r="J15" s="26">
        <f t="shared" si="0"/>
        <v>855355970.47521818</v>
      </c>
      <c r="K15" s="26">
        <f t="shared" si="0"/>
        <v>842278498.96501541</v>
      </c>
      <c r="L15" s="26">
        <f t="shared" si="0"/>
        <v>830358298.88629758</v>
      </c>
      <c r="M15" s="26">
        <f t="shared" si="0"/>
        <v>794281984.96793044</v>
      </c>
      <c r="N15" s="26">
        <f t="shared" si="0"/>
        <v>765667907.00000048</v>
      </c>
    </row>
    <row r="16" spans="2:14">
      <c r="B16" s="33" t="s">
        <v>20</v>
      </c>
      <c r="C16" s="34">
        <v>11960926.534985401</v>
      </c>
      <c r="D16" s="34">
        <v>23375731.912536401</v>
      </c>
      <c r="E16" s="34">
        <v>38562033.0451895</v>
      </c>
      <c r="F16" s="35">
        <v>80287071.2201166</v>
      </c>
      <c r="G16" s="35">
        <v>53802893.629737601</v>
      </c>
      <c r="H16" s="35">
        <v>33301852.5306122</v>
      </c>
      <c r="I16" s="35">
        <v>41745378.966472298</v>
      </c>
      <c r="J16" s="35">
        <v>34299046.543731801</v>
      </c>
      <c r="K16" s="36">
        <v>0</v>
      </c>
      <c r="L16" s="36">
        <v>0</v>
      </c>
      <c r="M16" s="35">
        <v>11352191.2157434</v>
      </c>
      <c r="N16" s="35">
        <v>63902767.274052501</v>
      </c>
    </row>
    <row r="17" spans="2:14" s="25" customFormat="1">
      <c r="B17" s="31" t="s">
        <v>21</v>
      </c>
      <c r="C17" s="24">
        <f t="shared" ref="C17:N17" si="1">+C16</f>
        <v>11960926.534985401</v>
      </c>
      <c r="D17" s="24">
        <f t="shared" si="1"/>
        <v>23375731.912536401</v>
      </c>
      <c r="E17" s="24">
        <f t="shared" si="1"/>
        <v>38562033.0451895</v>
      </c>
      <c r="F17" s="26">
        <f t="shared" si="1"/>
        <v>80287071.2201166</v>
      </c>
      <c r="G17" s="26">
        <f t="shared" si="1"/>
        <v>53802893.629737601</v>
      </c>
      <c r="H17" s="26">
        <f t="shared" si="1"/>
        <v>33301852.5306122</v>
      </c>
      <c r="I17" s="36">
        <v>0</v>
      </c>
      <c r="J17" s="26">
        <f t="shared" si="1"/>
        <v>34299046.543731801</v>
      </c>
      <c r="K17" s="36">
        <f t="shared" si="1"/>
        <v>0</v>
      </c>
      <c r="L17" s="36">
        <f t="shared" si="1"/>
        <v>0</v>
      </c>
      <c r="M17" s="26">
        <f t="shared" si="1"/>
        <v>11352191.2157434</v>
      </c>
      <c r="N17" s="26">
        <f t="shared" si="1"/>
        <v>63902767.274052501</v>
      </c>
    </row>
    <row r="18" spans="2:14">
      <c r="B18" s="32" t="s">
        <v>22</v>
      </c>
      <c r="C18" s="17">
        <f t="shared" ref="C18:N18" si="2">+C15+C17</f>
        <v>877359741.96792984</v>
      </c>
      <c r="D18" s="17">
        <f t="shared" si="2"/>
        <v>894444760.8848412</v>
      </c>
      <c r="E18" s="17">
        <f t="shared" si="2"/>
        <v>900308016.13119531</v>
      </c>
      <c r="F18" s="18">
        <f t="shared" si="2"/>
        <v>960412958.80320692</v>
      </c>
      <c r="G18" s="18">
        <f t="shared" si="2"/>
        <v>932047519.95335329</v>
      </c>
      <c r="H18" s="18">
        <f t="shared" si="2"/>
        <v>954288756.32653177</v>
      </c>
      <c r="I18" s="18">
        <f t="shared" si="2"/>
        <v>905454638.11224401</v>
      </c>
      <c r="J18" s="18">
        <f t="shared" si="2"/>
        <v>889655017.01894999</v>
      </c>
      <c r="K18" s="18">
        <f t="shared" si="2"/>
        <v>842278498.96501541</v>
      </c>
      <c r="L18" s="18">
        <f t="shared" si="2"/>
        <v>830358298.88629758</v>
      </c>
      <c r="M18" s="18">
        <f t="shared" si="2"/>
        <v>805634176.18367386</v>
      </c>
      <c r="N18" s="18">
        <f t="shared" si="2"/>
        <v>829570674.27405298</v>
      </c>
    </row>
    <row r="19" spans="2:14">
      <c r="B19" s="39" t="s">
        <v>24</v>
      </c>
    </row>
    <row r="24" spans="2:14">
      <c r="J24" s="27"/>
      <c r="K24" s="27"/>
    </row>
    <row r="25" spans="2:14">
      <c r="J25" s="27"/>
      <c r="K25" s="27"/>
    </row>
    <row r="26" spans="2:14">
      <c r="J26" s="27"/>
      <c r="K26" s="27"/>
    </row>
    <row r="27" spans="2:14">
      <c r="J27" s="27"/>
      <c r="K27" s="27"/>
    </row>
  </sheetData>
  <sheetProtection algorithmName="SHA-512" hashValue="zYy/e8EjBpPah1s2aWBvFKO8avkd7YtO6hK9HwneRxWB25NWOzsARjazSQwc0hpJBDiNPXFBswXiVyioUWK0qg==" saltValue="2t4o8WDa+6Rom3hpCWIFsg==" spinCount="100000" sheet="1" formatCells="0" formatColumns="0" formatRows="0" insertColumns="0" insertRows="0" insertHyperlinks="0" deleteColumns="0" deleteRows="0" sort="0" autoFilter="0" pivotTables="0"/>
  <mergeCells count="5">
    <mergeCell ref="B9:N9"/>
    <mergeCell ref="B10:B11"/>
    <mergeCell ref="C10:N10"/>
    <mergeCell ref="B7:N7"/>
    <mergeCell ref="B8:N8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56" orientation="landscape" r:id="rId1"/>
  <headerFooter alignWithMargins="0"/>
  <ignoredErrors>
    <ignoredError sqref="C15:N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118A-57F3-49AA-93F4-5489464DFE7F}">
  <sheetPr>
    <pageSetUpPr fitToPage="1"/>
  </sheetPr>
  <dimension ref="B3:N27"/>
  <sheetViews>
    <sheetView showGridLines="0" zoomScaleNormal="100" zoomScaleSheetLayoutView="100" workbookViewId="0">
      <selection activeCell="B39" sqref="B39"/>
    </sheetView>
  </sheetViews>
  <sheetFormatPr baseColWidth="10" defaultColWidth="9.875" defaultRowHeight="15"/>
  <cols>
    <col min="1" max="1" width="3.625" style="1" customWidth="1"/>
    <col min="2" max="2" width="26.625" style="2" customWidth="1"/>
    <col min="3" max="13" width="15.25" style="2" customWidth="1"/>
    <col min="14" max="14" width="14.25" style="1" customWidth="1"/>
    <col min="15" max="16384" width="9.875" style="1"/>
  </cols>
  <sheetData>
    <row r="3" spans="2:14">
      <c r="B3"/>
      <c r="C3"/>
      <c r="D3"/>
      <c r="E3"/>
      <c r="F3"/>
      <c r="G3"/>
      <c r="H3"/>
      <c r="I3"/>
      <c r="J3"/>
      <c r="K3"/>
      <c r="L3"/>
      <c r="M3"/>
      <c r="N3"/>
    </row>
    <row r="4" spans="2:14">
      <c r="B4"/>
      <c r="C4"/>
      <c r="D4"/>
      <c r="E4"/>
      <c r="F4"/>
      <c r="G4"/>
      <c r="H4"/>
      <c r="I4"/>
      <c r="J4"/>
      <c r="K4"/>
      <c r="L4"/>
      <c r="M4"/>
      <c r="N4"/>
    </row>
    <row r="5" spans="2:14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1.25" customHeight="1">
      <c r="B6"/>
      <c r="C6"/>
      <c r="D6" s="29"/>
      <c r="E6"/>
      <c r="F6"/>
      <c r="G6"/>
      <c r="H6"/>
      <c r="I6"/>
      <c r="J6"/>
      <c r="K6"/>
      <c r="L6"/>
      <c r="M6"/>
      <c r="N6"/>
    </row>
    <row r="7" spans="2:14" ht="18">
      <c r="B7" s="59" t="s">
        <v>25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4" ht="18" customHeight="1">
      <c r="B8" s="60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2:14" ht="15" customHeight="1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2:14">
      <c r="B10" s="55" t="s">
        <v>16</v>
      </c>
      <c r="C10" s="57" t="s">
        <v>27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>
      <c r="B11" s="56"/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</row>
    <row r="12" spans="2:14">
      <c r="B12" s="33" t="s">
        <v>17</v>
      </c>
      <c r="C12" s="34">
        <v>716782315.42711496</v>
      </c>
      <c r="D12" s="34">
        <v>715068605.33236206</v>
      </c>
      <c r="E12" s="34">
        <v>713846531.14577401</v>
      </c>
      <c r="F12" s="34">
        <v>702653425.00728798</v>
      </c>
      <c r="G12" s="34">
        <v>697752042.23760796</v>
      </c>
      <c r="H12" s="34">
        <v>695489880.27988195</v>
      </c>
      <c r="I12" s="34">
        <v>682956603.01166105</v>
      </c>
      <c r="J12" s="34">
        <v>666027908.03498495</v>
      </c>
      <c r="K12" s="34">
        <v>689819480.26093304</v>
      </c>
      <c r="L12" s="34">
        <v>667573959</v>
      </c>
      <c r="M12" s="34">
        <v>657493098.59329605</v>
      </c>
      <c r="N12" s="34">
        <v>657451440.98542094</v>
      </c>
    </row>
    <row r="13" spans="2:14">
      <c r="B13" s="33" t="s">
        <v>18</v>
      </c>
      <c r="C13" s="34">
        <v>1609795.1166180801</v>
      </c>
      <c r="D13" s="34">
        <v>1615910.05830904</v>
      </c>
      <c r="E13" s="34">
        <v>1622606.82215743</v>
      </c>
      <c r="F13" s="34">
        <v>1629842.8571428601</v>
      </c>
      <c r="G13" s="34">
        <v>1636749.8250728899</v>
      </c>
      <c r="H13" s="34">
        <v>1643206.7638484</v>
      </c>
      <c r="I13" s="34">
        <v>1650892.4198250701</v>
      </c>
      <c r="J13" s="34">
        <v>1657862.33236152</v>
      </c>
      <c r="K13" s="34">
        <v>1665130.83090379</v>
      </c>
      <c r="L13" s="34">
        <v>1672675</v>
      </c>
      <c r="M13" s="34">
        <v>1679763.58600583</v>
      </c>
      <c r="N13" s="34">
        <v>1687620.2332361499</v>
      </c>
    </row>
    <row r="14" spans="2:14">
      <c r="B14" s="33" t="s">
        <v>23</v>
      </c>
      <c r="C14" s="34">
        <v>751669.09620991198</v>
      </c>
      <c r="D14" s="34">
        <v>733150.87463556905</v>
      </c>
      <c r="E14" s="34">
        <v>736782.79883381899</v>
      </c>
      <c r="F14" s="34">
        <v>740332.36151603505</v>
      </c>
      <c r="G14" s="34">
        <v>744035.71428571397</v>
      </c>
      <c r="H14" s="34">
        <v>747655.97667638503</v>
      </c>
      <c r="I14" s="34">
        <v>751432.94460641395</v>
      </c>
      <c r="J14" s="34">
        <v>677024.78134110803</v>
      </c>
      <c r="K14" s="34">
        <v>680272.59475218703</v>
      </c>
      <c r="L14" s="34">
        <v>683661</v>
      </c>
      <c r="M14" s="34">
        <v>686972.30320699699</v>
      </c>
      <c r="N14" s="34">
        <v>690428.57142857101</v>
      </c>
    </row>
    <row r="15" spans="2:14" s="25" customFormat="1">
      <c r="B15" s="31" t="s">
        <v>19</v>
      </c>
      <c r="C15" s="24">
        <f t="shared" ref="C15:K15" si="0">SUM(C12:C14)</f>
        <v>719143779.63994288</v>
      </c>
      <c r="D15" s="24">
        <f t="shared" si="0"/>
        <v>717417666.26530671</v>
      </c>
      <c r="E15" s="24">
        <f t="shared" si="0"/>
        <v>716205920.76676524</v>
      </c>
      <c r="F15" s="24">
        <f t="shared" si="0"/>
        <v>705023600.22594678</v>
      </c>
      <c r="G15" s="24">
        <f t="shared" si="0"/>
        <v>700132827.77696657</v>
      </c>
      <c r="H15" s="24">
        <f t="shared" si="0"/>
        <v>697880743.02040672</v>
      </c>
      <c r="I15" s="24">
        <f t="shared" si="0"/>
        <v>685358928.37609255</v>
      </c>
      <c r="J15" s="24">
        <f t="shared" si="0"/>
        <v>668362795.1486876</v>
      </c>
      <c r="K15" s="24">
        <f t="shared" si="0"/>
        <v>692164883.686589</v>
      </c>
      <c r="L15" s="24">
        <v>669930295</v>
      </c>
      <c r="M15" s="24">
        <f>SUM(M12:M14)</f>
        <v>659859834.4825089</v>
      </c>
      <c r="N15" s="24">
        <f>SUM(N12:N14)</f>
        <v>659829489.79008567</v>
      </c>
    </row>
    <row r="16" spans="2:14">
      <c r="B16" s="33" t="s">
        <v>20</v>
      </c>
      <c r="C16" s="34">
        <v>54459946.275510199</v>
      </c>
      <c r="D16" s="34">
        <v>21382756.174927101</v>
      </c>
      <c r="E16" s="34">
        <v>7570259.4766763803</v>
      </c>
      <c r="F16" s="34">
        <v>47166185.246355698</v>
      </c>
      <c r="G16" s="34">
        <v>29901430.714285702</v>
      </c>
      <c r="H16" s="34">
        <v>5213496.1516035004</v>
      </c>
      <c r="I16" s="34">
        <v>8614459.2186588906</v>
      </c>
      <c r="J16" s="34">
        <v>12282269.6370262</v>
      </c>
      <c r="K16" s="34">
        <v>18509810.223032098</v>
      </c>
      <c r="L16" s="34">
        <v>30126789</v>
      </c>
      <c r="M16" s="34">
        <v>21102738.413994201</v>
      </c>
      <c r="N16" s="34">
        <v>7745889.6865889197</v>
      </c>
    </row>
    <row r="17" spans="2:14" s="25" customFormat="1">
      <c r="B17" s="31" t="s">
        <v>21</v>
      </c>
      <c r="C17" s="24">
        <f t="shared" ref="C17:K17" si="1">+C16</f>
        <v>54459946.275510199</v>
      </c>
      <c r="D17" s="24">
        <f t="shared" si="1"/>
        <v>21382756.174927101</v>
      </c>
      <c r="E17" s="24">
        <f t="shared" si="1"/>
        <v>7570259.4766763803</v>
      </c>
      <c r="F17" s="24">
        <f t="shared" si="1"/>
        <v>47166185.246355698</v>
      </c>
      <c r="G17" s="24">
        <f t="shared" si="1"/>
        <v>29901430.714285702</v>
      </c>
      <c r="H17" s="24">
        <f t="shared" si="1"/>
        <v>5213496.1516035004</v>
      </c>
      <c r="I17" s="36">
        <v>0</v>
      </c>
      <c r="J17" s="24">
        <f t="shared" si="1"/>
        <v>12282269.6370262</v>
      </c>
      <c r="K17" s="24">
        <f t="shared" si="1"/>
        <v>18509810.223032098</v>
      </c>
      <c r="L17" s="24">
        <v>30126789</v>
      </c>
      <c r="M17" s="24">
        <f>+M16</f>
        <v>21102738.413994201</v>
      </c>
      <c r="N17" s="24">
        <f>+N16</f>
        <v>7745889.6865889197</v>
      </c>
    </row>
    <row r="18" spans="2:14">
      <c r="B18" s="32" t="s">
        <v>22</v>
      </c>
      <c r="C18" s="17">
        <f t="shared" ref="C18:K18" si="2">+C15+C17</f>
        <v>773603725.91545308</v>
      </c>
      <c r="D18" s="17">
        <f t="shared" si="2"/>
        <v>738800422.44023383</v>
      </c>
      <c r="E18" s="17">
        <f t="shared" si="2"/>
        <v>723776180.24344158</v>
      </c>
      <c r="F18" s="17">
        <f t="shared" si="2"/>
        <v>752189785.47230244</v>
      </c>
      <c r="G18" s="17">
        <f t="shared" si="2"/>
        <v>730034258.4912523</v>
      </c>
      <c r="H18" s="17">
        <f t="shared" si="2"/>
        <v>703094239.17201018</v>
      </c>
      <c r="I18" s="17">
        <f t="shared" si="2"/>
        <v>685358928.37609255</v>
      </c>
      <c r="J18" s="17">
        <f t="shared" si="2"/>
        <v>680645064.78571379</v>
      </c>
      <c r="K18" s="17">
        <f t="shared" si="2"/>
        <v>710674693.90962112</v>
      </c>
      <c r="L18" s="17">
        <v>700057083</v>
      </c>
      <c r="M18" s="17">
        <f>+M15+M17</f>
        <v>680962572.89650309</v>
      </c>
      <c r="N18" s="17">
        <f>+N15+N17</f>
        <v>667575379.47667456</v>
      </c>
    </row>
    <row r="19" spans="2:14">
      <c r="B19" s="37" t="s">
        <v>24</v>
      </c>
    </row>
    <row r="24" spans="2:14">
      <c r="J24" s="27"/>
      <c r="K24" s="27"/>
    </row>
    <row r="25" spans="2:14">
      <c r="J25" s="27"/>
      <c r="K25" s="27"/>
    </row>
    <row r="26" spans="2:14">
      <c r="J26" s="27"/>
      <c r="K26" s="27"/>
    </row>
    <row r="27" spans="2:14">
      <c r="J27" s="27"/>
      <c r="K27" s="27"/>
    </row>
  </sheetData>
  <sheetProtection algorithmName="SHA-512" hashValue="Mcb/eyS5wQHdjwsGmzjG6BYH1a5xb2D3w1ubOWsb8VnsGGUKhVidHdl1ziHx0mZLNgK4Otkvs7PnRWbr7ZOCzw==" saltValue="ANsHhOkXwp5aq6Tupd31eQ==" spinCount="100000" sheet="1" formatCells="0" formatColumns="0" formatRows="0" insertColumns="0" insertRows="0" insertHyperlinks="0" deleteColumns="0" deleteRows="0" sort="0" autoFilter="0" pivotTables="0"/>
  <mergeCells count="5">
    <mergeCell ref="B7:N7"/>
    <mergeCell ref="B8:N8"/>
    <mergeCell ref="B10:B11"/>
    <mergeCell ref="C10:N10"/>
    <mergeCell ref="B9:N9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60" orientation="landscape" r:id="rId1"/>
  <headerFooter alignWithMargins="0"/>
  <colBreaks count="1" manualBreakCount="1">
    <brk id="13" max="1048575" man="1"/>
  </colBreaks>
  <ignoredErrors>
    <ignoredError sqref="C15:K15 M15:N1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2F23-FCEB-4EF5-ADE8-49B8C0C71074}">
  <sheetPr>
    <pageSetUpPr fitToPage="1"/>
  </sheetPr>
  <dimension ref="B3:N27"/>
  <sheetViews>
    <sheetView showGridLines="0" zoomScaleNormal="100" zoomScaleSheetLayoutView="100" workbookViewId="0">
      <selection activeCell="B39" sqref="B39"/>
    </sheetView>
  </sheetViews>
  <sheetFormatPr baseColWidth="10" defaultColWidth="9.875" defaultRowHeight="15"/>
  <cols>
    <col min="1" max="1" width="3.625" style="1" customWidth="1"/>
    <col min="2" max="2" width="26.625" style="2" customWidth="1"/>
    <col min="3" max="14" width="15.25" style="2" customWidth="1"/>
    <col min="15" max="16384" width="9.875" style="1"/>
  </cols>
  <sheetData>
    <row r="3" spans="2:14">
      <c r="B3"/>
      <c r="C3"/>
      <c r="D3"/>
      <c r="E3"/>
      <c r="F3"/>
      <c r="G3"/>
      <c r="H3"/>
      <c r="I3"/>
      <c r="J3"/>
      <c r="K3"/>
      <c r="L3"/>
      <c r="M3"/>
      <c r="N3"/>
    </row>
    <row r="4" spans="2:14">
      <c r="B4"/>
      <c r="C4"/>
      <c r="D4"/>
      <c r="E4"/>
      <c r="F4"/>
      <c r="G4"/>
      <c r="H4"/>
      <c r="I4"/>
      <c r="J4"/>
      <c r="K4"/>
      <c r="L4"/>
      <c r="M4"/>
      <c r="N4"/>
    </row>
    <row r="5" spans="2:14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1.25" customHeight="1">
      <c r="B6"/>
      <c r="C6"/>
      <c r="D6" s="29"/>
      <c r="E6"/>
      <c r="F6"/>
      <c r="G6"/>
      <c r="H6"/>
      <c r="I6"/>
      <c r="J6"/>
      <c r="K6"/>
      <c r="L6"/>
      <c r="M6"/>
      <c r="N6"/>
    </row>
    <row r="7" spans="2:14" ht="18">
      <c r="B7" s="59" t="s">
        <v>25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4" ht="18" customHeight="1">
      <c r="B8" s="60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2:14" ht="15" customHeight="1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2:14">
      <c r="B10" s="55" t="s">
        <v>16</v>
      </c>
      <c r="C10" s="57" t="s">
        <v>28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>
      <c r="B11" s="56"/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</row>
    <row r="12" spans="2:14">
      <c r="B12" s="33" t="s">
        <v>17</v>
      </c>
      <c r="C12" s="34">
        <v>620970003.76822197</v>
      </c>
      <c r="D12" s="34">
        <v>615059419.04081702</v>
      </c>
      <c r="E12" s="34">
        <v>586230998.84256494</v>
      </c>
      <c r="F12" s="34">
        <v>585400144.40524697</v>
      </c>
      <c r="G12" s="34">
        <v>557901279.10204101</v>
      </c>
      <c r="H12" s="34">
        <v>534375771.01020402</v>
      </c>
      <c r="I12" s="34">
        <v>510549946.24781299</v>
      </c>
      <c r="J12" s="34">
        <v>490209436</v>
      </c>
      <c r="K12" s="34">
        <v>489688546.63119501</v>
      </c>
      <c r="L12" s="34">
        <v>490194464.29883403</v>
      </c>
      <c r="M12" s="34">
        <v>491495121.89504403</v>
      </c>
      <c r="N12" s="34">
        <v>495127509.838193</v>
      </c>
    </row>
    <row r="13" spans="2:14">
      <c r="B13" s="33" t="s">
        <v>18</v>
      </c>
      <c r="C13" s="34">
        <v>1695266.39941691</v>
      </c>
      <c r="D13" s="34">
        <v>1702202.37609329</v>
      </c>
      <c r="E13" s="34">
        <v>1710163.9650145799</v>
      </c>
      <c r="F13" s="34">
        <v>1717661.77842566</v>
      </c>
      <c r="G13" s="34">
        <v>1724251.9533527701</v>
      </c>
      <c r="H13" s="34">
        <v>1732064.09620991</v>
      </c>
      <c r="I13" s="34">
        <v>1739657.9154519001</v>
      </c>
      <c r="J13" s="34">
        <v>1747539.8542274099</v>
      </c>
      <c r="K13" s="34">
        <v>1754842.8425656001</v>
      </c>
      <c r="L13" s="34">
        <v>1762458.8483965001</v>
      </c>
      <c r="M13" s="34">
        <v>1770232.9300291501</v>
      </c>
      <c r="N13" s="34">
        <v>1777137.72594752</v>
      </c>
    </row>
    <row r="14" spans="2:14">
      <c r="B14" s="33" t="s">
        <v>23</v>
      </c>
      <c r="C14" s="34">
        <v>693919.09620991303</v>
      </c>
      <c r="D14" s="34">
        <v>620653.79008746403</v>
      </c>
      <c r="E14" s="34">
        <v>623731.04956268205</v>
      </c>
      <c r="F14" s="34">
        <v>626739.06705539406</v>
      </c>
      <c r="G14" s="34">
        <v>629877.55102040805</v>
      </c>
      <c r="H14" s="34">
        <v>632944.60641399398</v>
      </c>
      <c r="I14" s="34">
        <v>636145.77259475202</v>
      </c>
      <c r="J14" s="34">
        <v>564449.70845480997</v>
      </c>
      <c r="K14" s="34">
        <v>567159.62099125399</v>
      </c>
      <c r="L14" s="34">
        <v>569987.60932944599</v>
      </c>
      <c r="M14" s="34">
        <v>572751.45772594796</v>
      </c>
      <c r="N14" s="34">
        <v>575635.56851311994</v>
      </c>
    </row>
    <row r="15" spans="2:14" s="25" customFormat="1">
      <c r="B15" s="31" t="s">
        <v>19</v>
      </c>
      <c r="C15" s="24">
        <f t="shared" ref="C15:N15" si="0">SUM(C12:C14)</f>
        <v>623359189.26384878</v>
      </c>
      <c r="D15" s="24">
        <f t="shared" si="0"/>
        <v>617382275.20699775</v>
      </c>
      <c r="E15" s="24">
        <f t="shared" si="0"/>
        <v>588564893.85714221</v>
      </c>
      <c r="F15" s="24">
        <f t="shared" si="0"/>
        <v>587744545.25072801</v>
      </c>
      <c r="G15" s="24">
        <f t="shared" si="0"/>
        <v>560255408.6064142</v>
      </c>
      <c r="H15" s="24">
        <f t="shared" si="0"/>
        <v>536740779.71282792</v>
      </c>
      <c r="I15" s="24">
        <f t="shared" si="0"/>
        <v>512925749.93585962</v>
      </c>
      <c r="J15" s="24">
        <f t="shared" si="0"/>
        <v>492521425.56268221</v>
      </c>
      <c r="K15" s="24">
        <f t="shared" si="0"/>
        <v>492010549.09475183</v>
      </c>
      <c r="L15" s="24">
        <f t="shared" si="0"/>
        <v>492526910.75655997</v>
      </c>
      <c r="M15" s="24">
        <f t="shared" si="0"/>
        <v>493838106.28279912</v>
      </c>
      <c r="N15" s="24">
        <f t="shared" si="0"/>
        <v>497480283.13265359</v>
      </c>
    </row>
    <row r="16" spans="2:14">
      <c r="B16" s="33" t="s">
        <v>20</v>
      </c>
      <c r="C16" s="36">
        <v>0</v>
      </c>
      <c r="D16" s="36">
        <v>0</v>
      </c>
      <c r="E16" s="34">
        <v>12851054.7682216</v>
      </c>
      <c r="F16" s="34">
        <v>8325518.0160349896</v>
      </c>
      <c r="G16" s="34">
        <v>1767568.1603498501</v>
      </c>
      <c r="H16" s="34">
        <v>10170230.097667599</v>
      </c>
      <c r="I16" s="34">
        <v>15630823.377551001</v>
      </c>
      <c r="J16" s="34">
        <v>6241938.22011662</v>
      </c>
      <c r="K16" s="34">
        <v>786533.94897959195</v>
      </c>
      <c r="L16" s="36">
        <v>0</v>
      </c>
      <c r="M16" s="36">
        <v>0</v>
      </c>
      <c r="N16" s="36">
        <v>0</v>
      </c>
    </row>
    <row r="17" spans="2:14" s="25" customFormat="1">
      <c r="B17" s="31" t="s">
        <v>21</v>
      </c>
      <c r="C17" s="36">
        <f t="shared" ref="C17:N17" si="1">+C16</f>
        <v>0</v>
      </c>
      <c r="D17" s="36">
        <f t="shared" si="1"/>
        <v>0</v>
      </c>
      <c r="E17" s="24">
        <f t="shared" si="1"/>
        <v>12851054.7682216</v>
      </c>
      <c r="F17" s="24">
        <f t="shared" si="1"/>
        <v>8325518.0160349896</v>
      </c>
      <c r="G17" s="24">
        <f t="shared" si="1"/>
        <v>1767568.1603498501</v>
      </c>
      <c r="H17" s="24">
        <f t="shared" si="1"/>
        <v>10170230.097667599</v>
      </c>
      <c r="I17" s="36">
        <v>0</v>
      </c>
      <c r="J17" s="24">
        <f t="shared" si="1"/>
        <v>6241938.22011662</v>
      </c>
      <c r="K17" s="24">
        <f t="shared" si="1"/>
        <v>786533.94897959195</v>
      </c>
      <c r="L17" s="36">
        <f t="shared" si="1"/>
        <v>0</v>
      </c>
      <c r="M17" s="36">
        <f t="shared" si="1"/>
        <v>0</v>
      </c>
      <c r="N17" s="36">
        <f t="shared" si="1"/>
        <v>0</v>
      </c>
    </row>
    <row r="18" spans="2:14">
      <c r="B18" s="32" t="s">
        <v>22</v>
      </c>
      <c r="C18" s="17">
        <f t="shared" ref="C18:N18" si="2">+C15+C17</f>
        <v>623359189.26384878</v>
      </c>
      <c r="D18" s="17">
        <f t="shared" si="2"/>
        <v>617382275.20699775</v>
      </c>
      <c r="E18" s="17">
        <f t="shared" si="2"/>
        <v>601415948.62536383</v>
      </c>
      <c r="F18" s="17">
        <f t="shared" si="2"/>
        <v>596070063.26676297</v>
      </c>
      <c r="G18" s="17">
        <f t="shared" si="2"/>
        <v>562022976.76676404</v>
      </c>
      <c r="H18" s="17">
        <f t="shared" si="2"/>
        <v>546911009.8104955</v>
      </c>
      <c r="I18" s="17">
        <f t="shared" si="2"/>
        <v>512925749.93585962</v>
      </c>
      <c r="J18" s="17">
        <f t="shared" si="2"/>
        <v>498763363.78279883</v>
      </c>
      <c r="K18" s="17">
        <f t="shared" si="2"/>
        <v>492797083.04373145</v>
      </c>
      <c r="L18" s="17">
        <f t="shared" si="2"/>
        <v>492526910.75655997</v>
      </c>
      <c r="M18" s="17">
        <f t="shared" si="2"/>
        <v>493838106.28279912</v>
      </c>
      <c r="N18" s="17">
        <f t="shared" si="2"/>
        <v>497480283.13265359</v>
      </c>
    </row>
    <row r="19" spans="2:14">
      <c r="B19" s="37" t="s">
        <v>24</v>
      </c>
    </row>
    <row r="22" spans="2:14">
      <c r="B22" s="2" t="s">
        <v>0</v>
      </c>
    </row>
    <row r="24" spans="2:14">
      <c r="J24" s="27"/>
      <c r="K24" s="27"/>
    </row>
    <row r="25" spans="2:14">
      <c r="J25" s="27"/>
      <c r="K25" s="27"/>
    </row>
    <row r="26" spans="2:14">
      <c r="J26" s="27"/>
      <c r="K26" s="27"/>
    </row>
    <row r="27" spans="2:14">
      <c r="J27" s="27"/>
      <c r="K27" s="27"/>
    </row>
  </sheetData>
  <sheetProtection algorithmName="SHA-512" hashValue="f32X5kjckGk6uY8eQc+9vwtv7zT392hdfA2Jt11FH9Ta4H+FqNKoox/Mn0Qlj+IAlbXeUqaKpLrK8Xc+6yqrKQ==" saltValue="A/Cy3hgl87t7xU/JIoCv4g==" spinCount="100000" sheet="1" formatCells="0" formatColumns="0" formatRows="0" insertColumns="0" insertRows="0" insertHyperlinks="0" deleteColumns="0" deleteRows="0" sort="0" autoFilter="0" pivotTables="0"/>
  <mergeCells count="5">
    <mergeCell ref="B9:N9"/>
    <mergeCell ref="B10:B11"/>
    <mergeCell ref="C10:N10"/>
    <mergeCell ref="B8:N8"/>
    <mergeCell ref="B7:N7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56" orientation="landscape" r:id="rId1"/>
  <headerFooter alignWithMargins="0"/>
  <ignoredErrors>
    <ignoredError sqref="C15:N1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F060-6BDA-49F9-86A6-4218FF998C62}">
  <sheetPr>
    <pageSetUpPr fitToPage="1"/>
  </sheetPr>
  <dimension ref="B3:N27"/>
  <sheetViews>
    <sheetView showGridLines="0" zoomScaleNormal="100" zoomScaleSheetLayoutView="100" workbookViewId="0">
      <selection activeCell="B39" sqref="B39"/>
    </sheetView>
  </sheetViews>
  <sheetFormatPr baseColWidth="10" defaultColWidth="9.875" defaultRowHeight="15"/>
  <cols>
    <col min="1" max="1" width="3.625" style="1" customWidth="1"/>
    <col min="2" max="2" width="26.625" style="2" customWidth="1"/>
    <col min="3" max="14" width="15.25" style="2" customWidth="1"/>
    <col min="15" max="16384" width="9.875" style="1"/>
  </cols>
  <sheetData>
    <row r="3" spans="2:14">
      <c r="B3"/>
      <c r="C3"/>
      <c r="D3"/>
      <c r="E3"/>
      <c r="F3"/>
      <c r="G3"/>
      <c r="H3"/>
      <c r="I3"/>
      <c r="J3"/>
      <c r="K3"/>
      <c r="L3"/>
      <c r="M3"/>
      <c r="N3"/>
    </row>
    <row r="4" spans="2:14">
      <c r="B4"/>
      <c r="C4"/>
      <c r="D4"/>
      <c r="E4"/>
      <c r="F4"/>
      <c r="G4"/>
      <c r="H4"/>
      <c r="I4"/>
      <c r="J4"/>
      <c r="K4"/>
      <c r="L4"/>
      <c r="M4"/>
      <c r="N4"/>
    </row>
    <row r="5" spans="2:14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1.25" customHeight="1">
      <c r="B6"/>
      <c r="C6"/>
      <c r="D6" s="29"/>
      <c r="E6"/>
      <c r="F6"/>
      <c r="G6"/>
      <c r="H6"/>
      <c r="I6"/>
      <c r="J6"/>
      <c r="K6"/>
      <c r="L6"/>
      <c r="M6"/>
      <c r="N6"/>
    </row>
    <row r="7" spans="2:14" ht="18">
      <c r="B7" s="59" t="s">
        <v>25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4" ht="18" customHeight="1">
      <c r="B8" s="60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2:14" ht="15" customHeight="1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2:14">
      <c r="B10" s="55" t="s">
        <v>16</v>
      </c>
      <c r="C10" s="57" t="s">
        <v>29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>
      <c r="B11" s="56"/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</row>
    <row r="12" spans="2:14">
      <c r="B12" s="40" t="s">
        <v>17</v>
      </c>
      <c r="C12" s="41">
        <v>491845045.13119602</v>
      </c>
      <c r="D12" s="41">
        <v>475895321.21865898</v>
      </c>
      <c r="E12" s="41">
        <v>448428719.43731803</v>
      </c>
      <c r="F12" s="41">
        <v>429718908.56268299</v>
      </c>
      <c r="G12" s="41">
        <v>397092984.23615199</v>
      </c>
      <c r="H12" s="41">
        <v>360390563.59621</v>
      </c>
      <c r="I12" s="41">
        <v>334167382.79300302</v>
      </c>
      <c r="J12" s="41">
        <v>309155966.838193</v>
      </c>
      <c r="K12" s="41">
        <v>280111536.05685198</v>
      </c>
      <c r="L12" s="41">
        <v>235596938.11370301</v>
      </c>
      <c r="M12" s="41">
        <v>179783901.04081601</v>
      </c>
      <c r="N12" s="41">
        <v>168166578.08309001</v>
      </c>
    </row>
    <row r="13" spans="2:14">
      <c r="B13" s="40" t="s">
        <v>18</v>
      </c>
      <c r="C13" s="41">
        <v>1784470.2769679299</v>
      </c>
      <c r="D13" s="41">
        <v>1791248.7463556901</v>
      </c>
      <c r="E13" s="41">
        <v>1799144.3002915501</v>
      </c>
      <c r="F13" s="41">
        <v>1806715.7725947499</v>
      </c>
      <c r="G13" s="41">
        <v>1814575.5685131201</v>
      </c>
      <c r="H13" s="41">
        <v>1822529.13994169</v>
      </c>
      <c r="I13" s="41">
        <v>1830354.95626822</v>
      </c>
      <c r="J13" s="41">
        <v>1838838.8629737601</v>
      </c>
      <c r="K13" s="41">
        <v>1846805.37900875</v>
      </c>
      <c r="L13" s="41">
        <v>1854572.0116618101</v>
      </c>
      <c r="M13" s="41">
        <v>1855375.1749271101</v>
      </c>
      <c r="N13" s="41">
        <v>1871645.7871720099</v>
      </c>
    </row>
    <row r="14" spans="2:14">
      <c r="B14" s="40" t="s">
        <v>23</v>
      </c>
      <c r="C14" s="41">
        <v>578548.10495626798</v>
      </c>
      <c r="D14" s="41">
        <v>507956.26822157402</v>
      </c>
      <c r="E14" s="41">
        <v>510476.67638483999</v>
      </c>
      <c r="F14" s="41">
        <v>512940.23323615198</v>
      </c>
      <c r="G14" s="41">
        <v>515510.932944606</v>
      </c>
      <c r="H14" s="41">
        <v>518023.32361516001</v>
      </c>
      <c r="I14" s="41">
        <v>520645.77259475202</v>
      </c>
      <c r="J14" s="41">
        <v>451685.13119533501</v>
      </c>
      <c r="K14" s="41">
        <v>453855.685131195</v>
      </c>
      <c r="L14" s="41">
        <v>456120.26239067101</v>
      </c>
      <c r="M14" s="41">
        <v>458333.819241983</v>
      </c>
      <c r="N14" s="41">
        <v>460643.58600583102</v>
      </c>
    </row>
    <row r="15" spans="2:14" s="25" customFormat="1">
      <c r="B15" s="42" t="s">
        <v>19</v>
      </c>
      <c r="C15" s="43">
        <f t="shared" ref="C15:N15" si="0">SUM(C12:C14)</f>
        <v>494208063.51312023</v>
      </c>
      <c r="D15" s="43">
        <f t="shared" si="0"/>
        <v>478194526.23323625</v>
      </c>
      <c r="E15" s="43">
        <f t="shared" si="0"/>
        <v>450738340.41399443</v>
      </c>
      <c r="F15" s="43">
        <f t="shared" si="0"/>
        <v>432038564.56851387</v>
      </c>
      <c r="G15" s="43">
        <f t="shared" si="0"/>
        <v>399423070.73760968</v>
      </c>
      <c r="H15" s="43">
        <f t="shared" si="0"/>
        <v>362731116.05976683</v>
      </c>
      <c r="I15" s="43">
        <f t="shared" si="0"/>
        <v>336518383.52186596</v>
      </c>
      <c r="J15" s="43">
        <f t="shared" si="0"/>
        <v>311446490.83236206</v>
      </c>
      <c r="K15" s="43">
        <f t="shared" si="0"/>
        <v>282412197.12099195</v>
      </c>
      <c r="L15" s="43">
        <f t="shared" si="0"/>
        <v>237907630.38775548</v>
      </c>
      <c r="M15" s="43">
        <f t="shared" si="0"/>
        <v>182097610.0349851</v>
      </c>
      <c r="N15" s="43">
        <f t="shared" si="0"/>
        <v>170498867.45626786</v>
      </c>
    </row>
    <row r="16" spans="2:14">
      <c r="B16" s="40" t="s">
        <v>20</v>
      </c>
      <c r="C16" s="47" t="s">
        <v>30</v>
      </c>
      <c r="D16" s="47" t="s">
        <v>30</v>
      </c>
      <c r="E16" s="47" t="s">
        <v>30</v>
      </c>
      <c r="F16" s="47" t="s">
        <v>30</v>
      </c>
      <c r="G16" s="47" t="s">
        <v>30</v>
      </c>
      <c r="H16" s="47" t="s">
        <v>30</v>
      </c>
      <c r="I16" s="47" t="s">
        <v>30</v>
      </c>
      <c r="J16" s="47" t="s">
        <v>30</v>
      </c>
      <c r="K16" s="47" t="s">
        <v>30</v>
      </c>
      <c r="L16" s="47" t="s">
        <v>30</v>
      </c>
      <c r="M16" s="47" t="s">
        <v>30</v>
      </c>
      <c r="N16" s="47" t="s">
        <v>30</v>
      </c>
    </row>
    <row r="17" spans="2:14" s="25" customFormat="1">
      <c r="B17" s="42" t="s">
        <v>21</v>
      </c>
      <c r="C17" s="48" t="str">
        <f t="shared" ref="C17" si="1">+C16</f>
        <v>-</v>
      </c>
      <c r="D17" s="48" t="str">
        <f t="shared" ref="D17:N17" si="2">+D16</f>
        <v>-</v>
      </c>
      <c r="E17" s="48" t="str">
        <f t="shared" si="2"/>
        <v>-</v>
      </c>
      <c r="F17" s="48" t="str">
        <f t="shared" si="2"/>
        <v>-</v>
      </c>
      <c r="G17" s="48" t="str">
        <f t="shared" si="2"/>
        <v>-</v>
      </c>
      <c r="H17" s="48" t="str">
        <f t="shared" si="2"/>
        <v>-</v>
      </c>
      <c r="I17" s="48" t="str">
        <f t="shared" si="2"/>
        <v>-</v>
      </c>
      <c r="J17" s="48" t="str">
        <f t="shared" si="2"/>
        <v>-</v>
      </c>
      <c r="K17" s="48" t="str">
        <f t="shared" si="2"/>
        <v>-</v>
      </c>
      <c r="L17" s="48" t="str">
        <f t="shared" si="2"/>
        <v>-</v>
      </c>
      <c r="M17" s="48" t="str">
        <f t="shared" si="2"/>
        <v>-</v>
      </c>
      <c r="N17" s="48" t="str">
        <f t="shared" si="2"/>
        <v>-</v>
      </c>
    </row>
    <row r="18" spans="2:14">
      <c r="B18" s="45" t="s">
        <v>22</v>
      </c>
      <c r="C18" s="46">
        <f>C12+C13+C14+C15</f>
        <v>988416127.02624047</v>
      </c>
      <c r="D18" s="46">
        <f>D12+D13+D14+D15</f>
        <v>956389052.46647251</v>
      </c>
      <c r="E18" s="46">
        <f>E12+E13+E14+E15</f>
        <v>901476680.82798886</v>
      </c>
      <c r="F18" s="46">
        <f>F12+F13+F14+F15</f>
        <v>864077129.13702774</v>
      </c>
      <c r="G18" s="46">
        <f>G12+G13+G14+G15</f>
        <v>798846141.47521937</v>
      </c>
      <c r="H18" s="46">
        <f t="shared" ref="H18:N18" si="3">+H15</f>
        <v>362731116.05976683</v>
      </c>
      <c r="I18" s="46">
        <f t="shared" si="3"/>
        <v>336518383.52186596</v>
      </c>
      <c r="J18" s="46">
        <f t="shared" si="3"/>
        <v>311446490.83236206</v>
      </c>
      <c r="K18" s="46">
        <f t="shared" si="3"/>
        <v>282412197.12099195</v>
      </c>
      <c r="L18" s="46">
        <f t="shared" si="3"/>
        <v>237907630.38775548</v>
      </c>
      <c r="M18" s="46">
        <f t="shared" si="3"/>
        <v>182097610.0349851</v>
      </c>
      <c r="N18" s="46">
        <f t="shared" si="3"/>
        <v>170498867.45626786</v>
      </c>
    </row>
    <row r="19" spans="2:14">
      <c r="B19" s="37" t="s">
        <v>24</v>
      </c>
    </row>
    <row r="21" spans="2:14">
      <c r="D21" s="49"/>
    </row>
    <row r="24" spans="2:14">
      <c r="J24" s="27"/>
      <c r="K24" s="27"/>
    </row>
    <row r="25" spans="2:14">
      <c r="J25" s="27"/>
      <c r="K25" s="27"/>
    </row>
    <row r="26" spans="2:14">
      <c r="J26" s="27"/>
      <c r="K26" s="27"/>
    </row>
    <row r="27" spans="2:14">
      <c r="J27" s="27"/>
      <c r="K27" s="27"/>
    </row>
  </sheetData>
  <sheetProtection algorithmName="SHA-512" hashValue="i3IaNz/bJqJw0v0hFdmh4OMLLECmhT9whrKTc/ZROqqyXZ/sgtWZsUpSd6d4LM/tb9soOp1UOqiCK1I8Wt0fvQ==" saltValue="VH562qa93xFQoVthij8X2A==" spinCount="100000" sheet="1" formatCells="0" formatColumns="0" formatRows="0" insertColumns="0" insertRows="0" insertHyperlinks="0" deleteColumns="0" deleteRows="0" sort="0" autoFilter="0" pivotTables="0"/>
  <mergeCells count="5">
    <mergeCell ref="B9:N9"/>
    <mergeCell ref="B10:B11"/>
    <mergeCell ref="C10:N10"/>
    <mergeCell ref="B8:N8"/>
    <mergeCell ref="B7:N7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56" orientation="landscape" r:id="rId1"/>
  <headerFooter alignWithMargins="0"/>
  <ignoredErrors>
    <ignoredError sqref="C15:N1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2B874-BF2F-4B8D-8343-53078F52C3F0}">
  <sheetPr>
    <pageSetUpPr fitToPage="1"/>
  </sheetPr>
  <dimension ref="B3:N27"/>
  <sheetViews>
    <sheetView showGridLines="0" zoomScaleNormal="100" zoomScaleSheetLayoutView="100" workbookViewId="0">
      <selection activeCell="B39" sqref="B39"/>
    </sheetView>
  </sheetViews>
  <sheetFormatPr baseColWidth="10" defaultColWidth="9.875" defaultRowHeight="15"/>
  <cols>
    <col min="1" max="1" width="3.625" style="1" customWidth="1"/>
    <col min="2" max="2" width="26.625" style="2" customWidth="1"/>
    <col min="3" max="14" width="15.25" style="2" customWidth="1"/>
    <col min="15" max="16384" width="9.875" style="1"/>
  </cols>
  <sheetData>
    <row r="3" spans="2:14">
      <c r="B3"/>
      <c r="C3"/>
      <c r="D3"/>
      <c r="E3"/>
      <c r="F3"/>
      <c r="G3"/>
      <c r="H3"/>
      <c r="I3"/>
      <c r="J3"/>
      <c r="K3"/>
      <c r="L3"/>
      <c r="M3"/>
      <c r="N3"/>
    </row>
    <row r="4" spans="2:14">
      <c r="B4"/>
      <c r="C4"/>
      <c r="D4"/>
      <c r="E4"/>
      <c r="F4"/>
      <c r="G4"/>
      <c r="H4"/>
      <c r="I4"/>
      <c r="J4"/>
      <c r="K4"/>
      <c r="L4"/>
      <c r="M4"/>
      <c r="N4"/>
    </row>
    <row r="5" spans="2:14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1.25" customHeight="1">
      <c r="B6"/>
      <c r="C6"/>
      <c r="D6" s="29"/>
      <c r="E6"/>
      <c r="F6"/>
      <c r="G6"/>
      <c r="H6"/>
      <c r="I6"/>
      <c r="J6"/>
      <c r="K6"/>
      <c r="L6"/>
      <c r="M6"/>
      <c r="N6"/>
    </row>
    <row r="7" spans="2:14" ht="18">
      <c r="B7" s="59" t="s">
        <v>25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4" ht="18" customHeight="1">
      <c r="B8" s="60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2:14" ht="15" customHeight="1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2:14">
      <c r="B10" s="55" t="s">
        <v>16</v>
      </c>
      <c r="C10" s="57" t="s">
        <v>31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>
      <c r="B11" s="56"/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</row>
    <row r="12" spans="2:14">
      <c r="B12" s="40" t="s">
        <v>17</v>
      </c>
      <c r="C12" s="34">
        <v>153382955.87317801</v>
      </c>
      <c r="D12" s="34">
        <v>120019579.995627</v>
      </c>
      <c r="E12" s="34">
        <v>71203633.913994193</v>
      </c>
      <c r="F12" s="34">
        <v>71644802.351311997</v>
      </c>
      <c r="G12" s="34">
        <v>57140180.979591899</v>
      </c>
      <c r="H12" s="34">
        <v>73160822.160349905</v>
      </c>
      <c r="I12" s="34">
        <v>68151455.7565597</v>
      </c>
      <c r="J12" s="34">
        <v>43536051.188046597</v>
      </c>
      <c r="K12" s="34">
        <v>29758965.462099101</v>
      </c>
      <c r="L12" s="34">
        <v>17522262.5087464</v>
      </c>
      <c r="M12" s="34">
        <v>14251454.0495627</v>
      </c>
      <c r="N12" s="34">
        <v>18314952.415451899</v>
      </c>
    </row>
    <row r="13" spans="2:14">
      <c r="B13" s="40" t="s">
        <v>18</v>
      </c>
      <c r="C13" s="34">
        <v>1879851.5743440201</v>
      </c>
      <c r="D13" s="34">
        <v>1886078.4110787199</v>
      </c>
      <c r="E13" s="34">
        <v>1895332.72594752</v>
      </c>
      <c r="F13" s="34">
        <v>1902994.4606414</v>
      </c>
      <c r="G13" s="34">
        <v>1911828.4839650099</v>
      </c>
      <c r="H13" s="34">
        <v>1919930.45189504</v>
      </c>
      <c r="I13" s="34">
        <v>1928066.74927114</v>
      </c>
      <c r="J13" s="34">
        <v>1937367.25947522</v>
      </c>
      <c r="K13" s="34">
        <v>1945311.38483965</v>
      </c>
      <c r="L13" s="34">
        <v>1953536.5743440201</v>
      </c>
      <c r="M13" s="34">
        <v>1961465.37900875</v>
      </c>
      <c r="N13" s="34">
        <v>1969383.9941691</v>
      </c>
    </row>
    <row r="14" spans="2:14">
      <c r="B14" s="40" t="s">
        <v>23</v>
      </c>
      <c r="C14" s="34">
        <v>393423.46938775497</v>
      </c>
      <c r="D14" s="34">
        <v>395180.02915451903</v>
      </c>
      <c r="E14" s="34">
        <v>397142.85714285698</v>
      </c>
      <c r="F14" s="34">
        <v>399060.495626822</v>
      </c>
      <c r="G14" s="34">
        <v>401062.682215743</v>
      </c>
      <c r="H14" s="34">
        <v>403018.95043731801</v>
      </c>
      <c r="I14" s="34">
        <v>337177.84256559802</v>
      </c>
      <c r="J14" s="34">
        <v>338845.48104956298</v>
      </c>
      <c r="K14" s="34">
        <v>340474.48979591799</v>
      </c>
      <c r="L14" s="34">
        <v>342174.92711370299</v>
      </c>
      <c r="M14" s="34">
        <v>343836.73469387798</v>
      </c>
      <c r="N14" s="34">
        <v>345570.69970845501</v>
      </c>
    </row>
    <row r="15" spans="2:14" s="25" customFormat="1">
      <c r="B15" s="42" t="s">
        <v>19</v>
      </c>
      <c r="C15" s="24">
        <f t="shared" ref="C15:G15" si="0">SUM(C12:C14)</f>
        <v>155656230.91690978</v>
      </c>
      <c r="D15" s="24">
        <f t="shared" si="0"/>
        <v>122300838.43586025</v>
      </c>
      <c r="E15" s="24">
        <f t="shared" si="0"/>
        <v>73496109.497084558</v>
      </c>
      <c r="F15" s="24">
        <f t="shared" si="0"/>
        <v>73946857.307580218</v>
      </c>
      <c r="G15" s="24">
        <f t="shared" si="0"/>
        <v>59453072.145772651</v>
      </c>
      <c r="H15" s="24">
        <f t="shared" ref="H15:N15" si="1">SUM(H12:H14)</f>
        <v>75483771.562682271</v>
      </c>
      <c r="I15" s="24">
        <f t="shared" si="1"/>
        <v>70416700.348396435</v>
      </c>
      <c r="J15" s="24">
        <f t="shared" si="1"/>
        <v>45812263.928571381</v>
      </c>
      <c r="K15" s="24">
        <f t="shared" si="1"/>
        <v>32044751.336734671</v>
      </c>
      <c r="L15" s="24">
        <f t="shared" si="1"/>
        <v>19817974.010204125</v>
      </c>
      <c r="M15" s="24">
        <f t="shared" si="1"/>
        <v>16556756.163265327</v>
      </c>
      <c r="N15" s="24">
        <f t="shared" si="1"/>
        <v>20629907.109329455</v>
      </c>
    </row>
    <row r="16" spans="2:14">
      <c r="B16" s="40" t="s">
        <v>20</v>
      </c>
      <c r="C16" s="34"/>
      <c r="D16" s="34"/>
      <c r="E16" s="34"/>
      <c r="F16" s="34"/>
      <c r="G16" s="34"/>
      <c r="H16" s="34">
        <v>8864122.74052478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</row>
    <row r="17" spans="2:14" s="25" customFormat="1">
      <c r="B17" s="42" t="s">
        <v>21</v>
      </c>
      <c r="C17" s="36">
        <f t="shared" ref="C17:G17" si="2">+C16</f>
        <v>0</v>
      </c>
      <c r="D17" s="36">
        <f t="shared" si="2"/>
        <v>0</v>
      </c>
      <c r="E17" s="36">
        <f t="shared" si="2"/>
        <v>0</v>
      </c>
      <c r="F17" s="36">
        <f t="shared" si="2"/>
        <v>0</v>
      </c>
      <c r="G17" s="36">
        <f t="shared" si="2"/>
        <v>0</v>
      </c>
      <c r="H17" s="24">
        <f t="shared" ref="H17:N17" si="3">+H16</f>
        <v>8864122.74052478</v>
      </c>
      <c r="I17" s="36">
        <v>0</v>
      </c>
      <c r="J17" s="36">
        <f t="shared" si="3"/>
        <v>0</v>
      </c>
      <c r="K17" s="36">
        <f t="shared" si="3"/>
        <v>0</v>
      </c>
      <c r="L17" s="36">
        <f t="shared" si="3"/>
        <v>0</v>
      </c>
      <c r="M17" s="36">
        <f t="shared" si="3"/>
        <v>0</v>
      </c>
      <c r="N17" s="36">
        <f t="shared" si="3"/>
        <v>0</v>
      </c>
    </row>
    <row r="18" spans="2:14">
      <c r="B18" s="45" t="s">
        <v>22</v>
      </c>
      <c r="C18" s="17">
        <f t="shared" ref="C18:G18" si="4">+C15</f>
        <v>155656230.91690978</v>
      </c>
      <c r="D18" s="17">
        <f t="shared" si="4"/>
        <v>122300838.43586025</v>
      </c>
      <c r="E18" s="17">
        <f t="shared" si="4"/>
        <v>73496109.497084558</v>
      </c>
      <c r="F18" s="17">
        <f t="shared" si="4"/>
        <v>73946857.307580218</v>
      </c>
      <c r="G18" s="17">
        <f t="shared" si="4"/>
        <v>59453072.145772651</v>
      </c>
      <c r="H18" s="17">
        <f t="shared" ref="H18:N18" si="5">+H15+H17</f>
        <v>84347894.303207055</v>
      </c>
      <c r="I18" s="17">
        <f t="shared" si="5"/>
        <v>70416700.348396435</v>
      </c>
      <c r="J18" s="17">
        <f t="shared" si="5"/>
        <v>45812263.928571381</v>
      </c>
      <c r="K18" s="17">
        <f t="shared" si="5"/>
        <v>32044751.336734671</v>
      </c>
      <c r="L18" s="17">
        <f t="shared" si="5"/>
        <v>19817974.010204125</v>
      </c>
      <c r="M18" s="17">
        <f t="shared" si="5"/>
        <v>16556756.163265327</v>
      </c>
      <c r="N18" s="17">
        <f t="shared" si="5"/>
        <v>20629907.109329455</v>
      </c>
    </row>
    <row r="19" spans="2:14">
      <c r="B19" s="37" t="s">
        <v>24</v>
      </c>
    </row>
    <row r="24" spans="2:14">
      <c r="C24" s="2" t="s">
        <v>0</v>
      </c>
      <c r="J24" s="27"/>
      <c r="K24" s="27"/>
    </row>
    <row r="25" spans="2:14">
      <c r="J25" s="27"/>
      <c r="K25" s="27"/>
    </row>
    <row r="26" spans="2:14">
      <c r="J26" s="27"/>
      <c r="K26" s="27"/>
    </row>
    <row r="27" spans="2:14">
      <c r="J27" s="27"/>
      <c r="K27" s="27"/>
    </row>
  </sheetData>
  <sheetProtection algorithmName="SHA-512" hashValue="S8AxsOjOSSz2TJcVXULR2Q3u7ctVpQCT9TAKyPromx68K8Z3WxUu9Oc2qGT87Qj3HK0puca0taeHQk0qHzvS0g==" saltValue="uT86OKG1AIqemPabavT7eQ==" spinCount="100000" sheet="1" formatCells="0" formatColumns="0" formatRows="0" insertColumns="0" insertRows="0" insertHyperlinks="0" deleteColumns="0" deleteRows="0" sort="0" autoFilter="0" pivotTables="0"/>
  <mergeCells count="5">
    <mergeCell ref="B9:N9"/>
    <mergeCell ref="B10:B11"/>
    <mergeCell ref="C10:N10"/>
    <mergeCell ref="B8:N8"/>
    <mergeCell ref="B7:N7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56" orientation="landscape" r:id="rId1"/>
  <headerFooter alignWithMargins="0"/>
  <ignoredErrors>
    <ignoredError sqref="C15:N1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D8F4-E4DB-4101-82B6-509EF26E4D46}">
  <sheetPr>
    <pageSetUpPr fitToPage="1"/>
  </sheetPr>
  <dimension ref="B3:N27"/>
  <sheetViews>
    <sheetView showGridLines="0" zoomScaleNormal="100" zoomScaleSheetLayoutView="100" workbookViewId="0">
      <selection activeCell="B39" sqref="B39"/>
    </sheetView>
  </sheetViews>
  <sheetFormatPr baseColWidth="10" defaultColWidth="9.875" defaultRowHeight="15"/>
  <cols>
    <col min="1" max="1" width="3.625" style="1" customWidth="1"/>
    <col min="2" max="2" width="26.625" style="2" customWidth="1"/>
    <col min="3" max="14" width="15.25" style="2" customWidth="1"/>
    <col min="15" max="16384" width="9.875" style="1"/>
  </cols>
  <sheetData>
    <row r="3" spans="2:14">
      <c r="B3"/>
      <c r="C3"/>
      <c r="D3"/>
      <c r="E3"/>
      <c r="F3"/>
      <c r="G3"/>
      <c r="H3"/>
      <c r="I3"/>
      <c r="J3"/>
      <c r="K3"/>
      <c r="L3"/>
      <c r="M3"/>
      <c r="N3"/>
    </row>
    <row r="4" spans="2:14">
      <c r="B4"/>
      <c r="C4"/>
      <c r="D4"/>
      <c r="E4"/>
      <c r="F4"/>
      <c r="G4"/>
      <c r="H4"/>
      <c r="I4"/>
      <c r="J4"/>
      <c r="K4"/>
      <c r="L4"/>
      <c r="M4"/>
      <c r="N4"/>
    </row>
    <row r="5" spans="2:14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1.25" customHeight="1">
      <c r="B6"/>
      <c r="C6"/>
      <c r="D6" s="29"/>
      <c r="E6"/>
      <c r="F6"/>
      <c r="G6"/>
      <c r="H6"/>
      <c r="I6"/>
      <c r="J6"/>
      <c r="K6"/>
      <c r="L6"/>
      <c r="M6"/>
      <c r="N6"/>
    </row>
    <row r="7" spans="2:14" ht="18">
      <c r="B7" s="59" t="s">
        <v>25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4" ht="18" customHeight="1">
      <c r="B8" s="60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2:14" ht="15" customHeight="1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2:14">
      <c r="B10" s="55" t="s">
        <v>16</v>
      </c>
      <c r="C10" s="57" t="s">
        <v>2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>
      <c r="B11" s="56"/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</row>
    <row r="12" spans="2:14">
      <c r="B12" s="40" t="s">
        <v>17</v>
      </c>
      <c r="C12" s="41">
        <v>22281938.613702599</v>
      </c>
      <c r="D12" s="41">
        <v>29112930.610787202</v>
      </c>
      <c r="E12" s="41">
        <v>41259971.763848402</v>
      </c>
      <c r="F12" s="41">
        <v>48112054.042274103</v>
      </c>
      <c r="G12" s="41">
        <v>53672877.811953403</v>
      </c>
      <c r="H12" s="41">
        <v>61697899.631195299</v>
      </c>
      <c r="I12" s="41">
        <v>63325734.342565604</v>
      </c>
      <c r="J12" s="41">
        <v>61786244.196792997</v>
      </c>
      <c r="K12" s="41">
        <v>67550200.776967898</v>
      </c>
      <c r="L12" s="41">
        <v>70071209.935860097</v>
      </c>
      <c r="M12" s="41">
        <v>72073403.884839594</v>
      </c>
      <c r="N12" s="41">
        <v>68890543.660349905</v>
      </c>
    </row>
    <row r="13" spans="2:14">
      <c r="B13" s="40" t="s">
        <v>18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</row>
    <row r="14" spans="2:14">
      <c r="B14" s="40" t="s">
        <v>23</v>
      </c>
      <c r="C14" s="41">
        <v>281075.80174927099</v>
      </c>
      <c r="D14" s="41">
        <v>282330.90379008697</v>
      </c>
      <c r="E14" s="41">
        <v>283734.69387755101</v>
      </c>
      <c r="F14" s="41">
        <v>285106.41399416898</v>
      </c>
      <c r="G14" s="41">
        <v>286537.17201166198</v>
      </c>
      <c r="H14" s="41">
        <v>287935.86005830899</v>
      </c>
      <c r="I14" s="41">
        <v>224822.88629737601</v>
      </c>
      <c r="J14" s="41">
        <v>225935.86005830899</v>
      </c>
      <c r="K14" s="44">
        <v>0</v>
      </c>
      <c r="L14" s="44">
        <v>0</v>
      </c>
      <c r="M14" s="44">
        <v>0</v>
      </c>
      <c r="N14" s="44">
        <v>0</v>
      </c>
    </row>
    <row r="15" spans="2:14" s="25" customFormat="1">
      <c r="B15" s="42" t="s">
        <v>19</v>
      </c>
      <c r="C15" s="43">
        <f t="shared" ref="C15:N15" si="0">SUM(C12:C14)</f>
        <v>22563014.415451869</v>
      </c>
      <c r="D15" s="43">
        <f t="shared" si="0"/>
        <v>29395261.514577288</v>
      </c>
      <c r="E15" s="43">
        <f t="shared" si="0"/>
        <v>41543706.45772595</v>
      </c>
      <c r="F15" s="43">
        <f t="shared" si="0"/>
        <v>48397160.456268273</v>
      </c>
      <c r="G15" s="43">
        <f t="shared" si="0"/>
        <v>53959414.983965062</v>
      </c>
      <c r="H15" s="43">
        <f t="shared" si="0"/>
        <v>61985835.491253607</v>
      </c>
      <c r="I15" s="43">
        <f t="shared" si="0"/>
        <v>63550557.228862979</v>
      </c>
      <c r="J15" s="43">
        <f t="shared" si="0"/>
        <v>62012180.056851305</v>
      </c>
      <c r="K15" s="43">
        <f t="shared" si="0"/>
        <v>67550200.776967898</v>
      </c>
      <c r="L15" s="43">
        <f t="shared" si="0"/>
        <v>70071209.935860097</v>
      </c>
      <c r="M15" s="43">
        <f t="shared" si="0"/>
        <v>72073403.884839594</v>
      </c>
      <c r="N15" s="43">
        <f t="shared" si="0"/>
        <v>68890543.660349905</v>
      </c>
    </row>
    <row r="16" spans="2:14">
      <c r="B16" s="40" t="s">
        <v>20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</row>
    <row r="17" spans="2:14" s="25" customFormat="1">
      <c r="B17" s="42" t="s">
        <v>21</v>
      </c>
      <c r="C17" s="44">
        <f t="shared" ref="C17:N17" si="1">+C16</f>
        <v>0</v>
      </c>
      <c r="D17" s="44">
        <f t="shared" si="1"/>
        <v>0</v>
      </c>
      <c r="E17" s="44">
        <f t="shared" si="1"/>
        <v>0</v>
      </c>
      <c r="F17" s="44">
        <f t="shared" si="1"/>
        <v>0</v>
      </c>
      <c r="G17" s="44">
        <f t="shared" si="1"/>
        <v>0</v>
      </c>
      <c r="H17" s="44">
        <f t="shared" si="1"/>
        <v>0</v>
      </c>
      <c r="I17" s="44">
        <v>0</v>
      </c>
      <c r="J17" s="44">
        <f t="shared" si="1"/>
        <v>0</v>
      </c>
      <c r="K17" s="44">
        <f t="shared" si="1"/>
        <v>0</v>
      </c>
      <c r="L17" s="44">
        <f t="shared" si="1"/>
        <v>0</v>
      </c>
      <c r="M17" s="44">
        <f t="shared" si="1"/>
        <v>0</v>
      </c>
      <c r="N17" s="44">
        <f t="shared" si="1"/>
        <v>0</v>
      </c>
    </row>
    <row r="18" spans="2:14">
      <c r="B18" s="45" t="s">
        <v>22</v>
      </c>
      <c r="C18" s="46">
        <f t="shared" ref="C18:N18" si="2">+C15+C17</f>
        <v>22563014.415451869</v>
      </c>
      <c r="D18" s="46">
        <f t="shared" si="2"/>
        <v>29395261.514577288</v>
      </c>
      <c r="E18" s="46">
        <f t="shared" si="2"/>
        <v>41543706.45772595</v>
      </c>
      <c r="F18" s="46">
        <f t="shared" si="2"/>
        <v>48397160.456268273</v>
      </c>
      <c r="G18" s="46">
        <f t="shared" si="2"/>
        <v>53959414.983965062</v>
      </c>
      <c r="H18" s="46">
        <f t="shared" si="2"/>
        <v>61985835.491253607</v>
      </c>
      <c r="I18" s="46">
        <f t="shared" si="2"/>
        <v>63550557.228862979</v>
      </c>
      <c r="J18" s="46">
        <f t="shared" si="2"/>
        <v>62012180.056851305</v>
      </c>
      <c r="K18" s="46">
        <f t="shared" si="2"/>
        <v>67550200.776967898</v>
      </c>
      <c r="L18" s="46">
        <f t="shared" si="2"/>
        <v>70071209.935860097</v>
      </c>
      <c r="M18" s="46">
        <f t="shared" si="2"/>
        <v>72073403.884839594</v>
      </c>
      <c r="N18" s="46">
        <f t="shared" si="2"/>
        <v>68890543.660349905</v>
      </c>
    </row>
    <row r="19" spans="2:14">
      <c r="B19" s="37" t="s">
        <v>24</v>
      </c>
    </row>
    <row r="24" spans="2:14">
      <c r="J24" s="27"/>
      <c r="K24" s="27"/>
    </row>
    <row r="25" spans="2:14">
      <c r="J25" s="27"/>
      <c r="K25" s="27"/>
    </row>
    <row r="26" spans="2:14">
      <c r="J26" s="27"/>
      <c r="K26" s="27"/>
      <c r="N26" s="2" t="s">
        <v>0</v>
      </c>
    </row>
    <row r="27" spans="2:14">
      <c r="J27" s="27"/>
      <c r="K27" s="27"/>
    </row>
  </sheetData>
  <sheetProtection algorithmName="SHA-512" hashValue="lLJiEtoA6j7feOT8Bt5b+1AOXDdxDR4GYjRAatUT0lLv7WPKWQJatfq0KDS0Cqyr0gTyhph81Fi2lWBVWFa/HQ==" saltValue="/Zx6XtfsNQV6YyFet4J9dw==" spinCount="100000" sheet="1" formatCells="0" formatColumns="0" formatRows="0" insertColumns="0" insertRows="0" insertHyperlinks="0" deleteColumns="0" deleteRows="0" sort="0" autoFilter="0" pivotTables="0"/>
  <mergeCells count="5">
    <mergeCell ref="B9:N9"/>
    <mergeCell ref="B10:B11"/>
    <mergeCell ref="C10:N10"/>
    <mergeCell ref="B8:N8"/>
    <mergeCell ref="B7:N7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56" orientation="landscape" r:id="rId1"/>
  <headerFooter alignWithMargins="0"/>
  <ignoredErrors>
    <ignoredError sqref="C15:N1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3E13-BD53-4925-89C7-A3D8C8804C74}">
  <sheetPr>
    <pageSetUpPr fitToPage="1"/>
  </sheetPr>
  <dimension ref="B3:N27"/>
  <sheetViews>
    <sheetView showGridLines="0" zoomScaleNormal="100" zoomScaleSheetLayoutView="100" workbookViewId="0">
      <selection activeCell="B39" sqref="B39"/>
    </sheetView>
  </sheetViews>
  <sheetFormatPr baseColWidth="10" defaultColWidth="9.875" defaultRowHeight="15"/>
  <cols>
    <col min="1" max="1" width="3.625" style="1" customWidth="1"/>
    <col min="2" max="2" width="26.625" style="2" customWidth="1"/>
    <col min="3" max="14" width="15.25" style="2" customWidth="1"/>
    <col min="15" max="16384" width="9.875" style="1"/>
  </cols>
  <sheetData>
    <row r="3" spans="2:14">
      <c r="B3"/>
      <c r="C3"/>
      <c r="D3"/>
      <c r="E3"/>
      <c r="F3"/>
      <c r="G3"/>
      <c r="H3"/>
      <c r="I3"/>
      <c r="J3"/>
      <c r="K3"/>
      <c r="L3"/>
      <c r="M3"/>
      <c r="N3"/>
    </row>
    <row r="4" spans="2:14">
      <c r="B4"/>
      <c r="C4"/>
      <c r="D4"/>
      <c r="E4"/>
      <c r="F4"/>
      <c r="G4"/>
      <c r="H4"/>
      <c r="I4"/>
      <c r="J4"/>
      <c r="K4"/>
      <c r="L4"/>
      <c r="M4"/>
      <c r="N4"/>
    </row>
    <row r="5" spans="2:14">
      <c r="B5"/>
      <c r="C5"/>
      <c r="D5"/>
      <c r="E5"/>
      <c r="F5"/>
      <c r="G5"/>
      <c r="H5"/>
      <c r="I5"/>
      <c r="J5"/>
      <c r="K5"/>
      <c r="L5"/>
      <c r="M5"/>
      <c r="N5"/>
    </row>
    <row r="6" spans="2:14" ht="11.25" customHeight="1">
      <c r="B6"/>
      <c r="C6"/>
      <c r="D6" s="29"/>
      <c r="E6"/>
      <c r="F6"/>
      <c r="G6"/>
      <c r="H6"/>
      <c r="I6"/>
      <c r="J6"/>
      <c r="K6"/>
      <c r="L6"/>
      <c r="M6"/>
      <c r="N6"/>
    </row>
    <row r="7" spans="2:14" ht="18">
      <c r="B7" s="59" t="s">
        <v>25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2:14" ht="18" customHeight="1">
      <c r="B8" s="60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2:14" ht="15" customHeight="1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2:14">
      <c r="B10" s="55" t="s">
        <v>16</v>
      </c>
      <c r="C10" s="57" t="s">
        <v>32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2:14">
      <c r="B11" s="56"/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</row>
    <row r="12" spans="2:14">
      <c r="B12" s="40" t="s">
        <v>17</v>
      </c>
      <c r="C12" s="41">
        <v>68188791.029154494</v>
      </c>
      <c r="D12" s="41">
        <v>68574758.128279895</v>
      </c>
      <c r="E12" s="41">
        <v>76566051.867346898</v>
      </c>
      <c r="F12" s="41">
        <v>68765664.055393606</v>
      </c>
      <c r="G12" s="41">
        <v>60746268.466472298</v>
      </c>
      <c r="H12" s="41">
        <v>59619293.0408163</v>
      </c>
      <c r="I12" s="41">
        <v>67832227.225947499</v>
      </c>
      <c r="J12" s="41">
        <v>67833982.763848394</v>
      </c>
      <c r="K12" s="41">
        <v>76622656.118075803</v>
      </c>
      <c r="L12" s="41">
        <v>84942735.255101994</v>
      </c>
      <c r="M12" s="41">
        <v>83479784.591836706</v>
      </c>
      <c r="N12" s="41">
        <v>91992613.223032102</v>
      </c>
    </row>
    <row r="13" spans="2:14">
      <c r="B13" s="40" t="s">
        <v>18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2:14">
      <c r="B14" s="40" t="s">
        <v>23</v>
      </c>
      <c r="C14" s="41"/>
      <c r="D14" s="41"/>
      <c r="E14" s="41"/>
      <c r="F14" s="41"/>
      <c r="G14" s="41"/>
      <c r="H14" s="41"/>
      <c r="I14" s="41"/>
      <c r="J14" s="41"/>
      <c r="K14" s="44"/>
      <c r="L14" s="44"/>
      <c r="M14" s="44"/>
      <c r="N14" s="44"/>
    </row>
    <row r="15" spans="2:14" s="25" customFormat="1">
      <c r="B15" s="42" t="s">
        <v>19</v>
      </c>
      <c r="C15" s="43">
        <f t="shared" ref="C15:N15" si="0">SUM(C12:C14)</f>
        <v>68188791.029154494</v>
      </c>
      <c r="D15" s="43">
        <f t="shared" si="0"/>
        <v>68574758.128279895</v>
      </c>
      <c r="E15" s="43">
        <f t="shared" si="0"/>
        <v>76566051.867346898</v>
      </c>
      <c r="F15" s="43">
        <f t="shared" si="0"/>
        <v>68765664.055393606</v>
      </c>
      <c r="G15" s="43">
        <f t="shared" si="0"/>
        <v>60746268.466472298</v>
      </c>
      <c r="H15" s="43">
        <f t="shared" si="0"/>
        <v>59619293.0408163</v>
      </c>
      <c r="I15" s="43">
        <f t="shared" si="0"/>
        <v>67832227.225947499</v>
      </c>
      <c r="J15" s="43">
        <f t="shared" si="0"/>
        <v>67833982.763848394</v>
      </c>
      <c r="K15" s="43">
        <f t="shared" si="0"/>
        <v>76622656.118075803</v>
      </c>
      <c r="L15" s="43">
        <f t="shared" si="0"/>
        <v>84942735.255101994</v>
      </c>
      <c r="M15" s="43">
        <f t="shared" si="0"/>
        <v>83479784.591836706</v>
      </c>
      <c r="N15" s="43">
        <f t="shared" si="0"/>
        <v>91992613.223032102</v>
      </c>
    </row>
    <row r="16" spans="2:14">
      <c r="B16" s="40" t="s">
        <v>20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</row>
    <row r="17" spans="2:14" s="25" customFormat="1">
      <c r="B17" s="42" t="s">
        <v>21</v>
      </c>
      <c r="C17" s="44">
        <f t="shared" ref="C17:N17" si="1">+C16</f>
        <v>0</v>
      </c>
      <c r="D17" s="44">
        <f t="shared" si="1"/>
        <v>0</v>
      </c>
      <c r="E17" s="44">
        <f t="shared" si="1"/>
        <v>0</v>
      </c>
      <c r="F17" s="44">
        <f t="shared" si="1"/>
        <v>0</v>
      </c>
      <c r="G17" s="44">
        <f t="shared" si="1"/>
        <v>0</v>
      </c>
      <c r="H17" s="44">
        <f t="shared" si="1"/>
        <v>0</v>
      </c>
      <c r="I17" s="44">
        <v>0</v>
      </c>
      <c r="J17" s="44">
        <f t="shared" si="1"/>
        <v>0</v>
      </c>
      <c r="K17" s="44">
        <f t="shared" si="1"/>
        <v>0</v>
      </c>
      <c r="L17" s="44">
        <f t="shared" si="1"/>
        <v>0</v>
      </c>
      <c r="M17" s="44">
        <f t="shared" si="1"/>
        <v>0</v>
      </c>
      <c r="N17" s="44">
        <f t="shared" si="1"/>
        <v>0</v>
      </c>
    </row>
    <row r="18" spans="2:14">
      <c r="B18" s="45" t="s">
        <v>22</v>
      </c>
      <c r="C18" s="46">
        <f t="shared" ref="C18:N18" si="2">+C15+C17</f>
        <v>68188791.029154494</v>
      </c>
      <c r="D18" s="46">
        <f t="shared" si="2"/>
        <v>68574758.128279895</v>
      </c>
      <c r="E18" s="46">
        <f t="shared" si="2"/>
        <v>76566051.867346898</v>
      </c>
      <c r="F18" s="46">
        <f t="shared" si="2"/>
        <v>68765664.055393606</v>
      </c>
      <c r="G18" s="46">
        <f t="shared" si="2"/>
        <v>60746268.466472298</v>
      </c>
      <c r="H18" s="46">
        <f t="shared" si="2"/>
        <v>59619293.0408163</v>
      </c>
      <c r="I18" s="46">
        <f t="shared" si="2"/>
        <v>67832227.225947499</v>
      </c>
      <c r="J18" s="46">
        <f t="shared" si="2"/>
        <v>67833982.763848394</v>
      </c>
      <c r="K18" s="46">
        <f t="shared" si="2"/>
        <v>76622656.118075803</v>
      </c>
      <c r="L18" s="46">
        <f t="shared" si="2"/>
        <v>84942735.255101994</v>
      </c>
      <c r="M18" s="46">
        <f t="shared" si="2"/>
        <v>83479784.591836706</v>
      </c>
      <c r="N18" s="46">
        <f t="shared" si="2"/>
        <v>91992613.223032102</v>
      </c>
    </row>
    <row r="19" spans="2:14">
      <c r="B19" s="37" t="s">
        <v>24</v>
      </c>
    </row>
    <row r="24" spans="2:14">
      <c r="J24" s="27"/>
      <c r="K24" s="27"/>
    </row>
    <row r="25" spans="2:14">
      <c r="J25" s="27"/>
      <c r="K25" s="27"/>
    </row>
    <row r="26" spans="2:14">
      <c r="J26" s="27"/>
      <c r="K26" s="27"/>
      <c r="N26" s="2" t="s">
        <v>0</v>
      </c>
    </row>
    <row r="27" spans="2:14">
      <c r="J27" s="27"/>
      <c r="K27" s="27"/>
    </row>
  </sheetData>
  <sheetProtection algorithmName="SHA-512" hashValue="5ZKF7gpSQPwdJOiI6zM2/xMgDBB/D7C/gNiHAYFiDGFoqt5xLr/MqXzI/qBdpsr1SQiPGo6++Z1cIbmIp2ReTQ==" saltValue="BxBTYerGvMsKFx/UhyLNJA==" spinCount="100000" sheet="1" formatCells="0" formatColumns="0" formatRows="0" insertColumns="0" insertRows="0" insertHyperlinks="0" deleteColumns="0" deleteRows="0" sort="0" autoFilter="0" pivotTables="0"/>
  <mergeCells count="5">
    <mergeCell ref="B7:N7"/>
    <mergeCell ref="B8:N8"/>
    <mergeCell ref="B9:N9"/>
    <mergeCell ref="B10:B11"/>
    <mergeCell ref="C10:N10"/>
  </mergeCells>
  <printOptions horizontalCentered="1" verticalCentered="1"/>
  <pageMargins left="0.47244094488188981" right="0.51181102362204722" top="1.1417322834645669" bottom="1.1417322834645669" header="0.74803149606299213" footer="0.74803149606299213"/>
  <pageSetup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CARATULA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Varios 2 Office 365</dc:creator>
  <cp:lastModifiedBy>Jhans Ibrain Guzman Guzman (Pasante UNE)</cp:lastModifiedBy>
  <cp:lastPrinted>2025-05-23T20:12:05Z</cp:lastPrinted>
  <dcterms:created xsi:type="dcterms:W3CDTF">2025-03-24T21:32:40Z</dcterms:created>
  <dcterms:modified xsi:type="dcterms:W3CDTF">2025-05-26T16:11:38Z</dcterms:modified>
</cp:coreProperties>
</file>